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katieelliott/Desktop/Personal/Jobs/SESC/Clients/CAEECC/Membership Composition/CDEI WG meetings/3rd mtg/Homework/HW responses/HW synthesis/"/>
    </mc:Choice>
  </mc:AlternateContent>
  <xr:revisionPtr revIDLastSave="0" documentId="13_ncr:1_{F6379317-BBD2-5C4B-8D57-5E549340364D}" xr6:coauthVersionLast="47" xr6:coauthVersionMax="47" xr10:uidLastSave="{00000000-0000-0000-0000-000000000000}"/>
  <bookViews>
    <workbookView xWindow="2660" yWindow="500" windowWidth="31460" windowHeight="19760" xr2:uid="{00000000-000D-0000-FFFF-FFFF00000000}"/>
  </bookViews>
  <sheets>
    <sheet name="DEI Responses" sheetId="1" r:id="rId1"/>
    <sheet name="DEI Rating Summary" sheetId="3" r:id="rId2"/>
    <sheet name="Memb Comp Responses" sheetId="2" r:id="rId3"/>
    <sheet name="5th mtg d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0" i="1" l="1"/>
  <c r="AA30" i="1"/>
  <c r="Z30" i="1"/>
  <c r="Y30" i="1"/>
  <c r="X30" i="1"/>
  <c r="AB29" i="1"/>
  <c r="AA29" i="1"/>
  <c r="Z29" i="1"/>
  <c r="Y29" i="1"/>
  <c r="X29" i="1"/>
  <c r="AB28" i="1"/>
  <c r="AA28" i="1"/>
  <c r="Z28" i="1"/>
  <c r="Y28" i="1"/>
  <c r="X28" i="1"/>
  <c r="AB27" i="1"/>
  <c r="AA27" i="1"/>
  <c r="Z27" i="1"/>
  <c r="Y27" i="1"/>
  <c r="X27" i="1"/>
  <c r="AB26" i="1"/>
  <c r="AA26" i="1"/>
  <c r="Z26" i="1"/>
  <c r="Y26" i="1"/>
  <c r="X26" i="1"/>
  <c r="E25" i="4"/>
  <c r="D25" i="4"/>
  <c r="C25" i="4"/>
  <c r="F32" i="1"/>
  <c r="G32" i="1"/>
  <c r="H32" i="1"/>
  <c r="I32" i="1"/>
  <c r="J32" i="1"/>
  <c r="K32" i="1"/>
  <c r="L32" i="1"/>
  <c r="M32" i="1"/>
  <c r="N32" i="1"/>
  <c r="O32" i="1"/>
  <c r="P32" i="1"/>
  <c r="Q32" i="1"/>
  <c r="R32" i="1"/>
  <c r="S32" i="1"/>
  <c r="T32" i="1"/>
  <c r="U32" i="1"/>
  <c r="V32" i="1"/>
  <c r="E32" i="1"/>
  <c r="F33" i="1"/>
  <c r="G33" i="1"/>
  <c r="H33" i="1"/>
  <c r="I33" i="1"/>
  <c r="J33" i="1"/>
  <c r="K33" i="1"/>
  <c r="L33" i="1"/>
  <c r="M33" i="1"/>
  <c r="N33" i="1"/>
  <c r="O33" i="1"/>
  <c r="P33" i="1"/>
  <c r="Q33" i="1"/>
  <c r="R33" i="1"/>
  <c r="S33" i="1"/>
  <c r="T33" i="1"/>
  <c r="U33" i="1"/>
  <c r="V33" i="1"/>
  <c r="E33" i="1"/>
  <c r="AB31" i="1" l="1"/>
  <c r="AA31" i="1"/>
  <c r="Z31" i="1"/>
  <c r="Y31" i="1"/>
  <c r="X31" i="1"/>
</calcChain>
</file>

<file path=xl/sharedStrings.xml><?xml version="1.0" encoding="utf-8"?>
<sst xmlns="http://schemas.openxmlformats.org/spreadsheetml/2006/main" count="339" uniqueCount="170">
  <si>
    <t>Name</t>
  </si>
  <si>
    <t>Organization</t>
  </si>
  <si>
    <t>Optionally, please add any comments to your ranking responses above.</t>
  </si>
  <si>
    <t>What are the barriers/potential reasons for underrepresented Members, beyond funding which the WG agrees is an issue (e.g, recruitment, capacity, familiarity with EE policy and program requirements, scope of CAEECC)?</t>
  </si>
  <si>
    <t>For each barrier you list above, please provide a proposed solution the CDEI WG could recommend to CAEECC.</t>
  </si>
  <si>
    <t>Do you have any other ideas or suggestions related to Membership Composition recommendations for CAEECC’s consideration?</t>
  </si>
  <si>
    <t>Open-Ended Response</t>
  </si>
  <si>
    <t>·	Fri 3/18 10-noon</t>
  </si>
  <si>
    <t>·	Mon 3/21 9-11</t>
  </si>
  <si>
    <t>·	Mon 3/21 10-noon</t>
  </si>
  <si>
    <t>· Compensation to Members (eligibility TBD)</t>
  </si>
  <si>
    <t>·	Compensation to non-CAEECC members (other meeting participants)</t>
  </si>
  <si>
    <t>·	Compensation for orgs that do outreach</t>
  </si>
  <si>
    <t>·	Reps with resources to be engaged (staff, interns, pro-bono resources, etc.)</t>
  </si>
  <si>
    <t>· Other benefits beyond compensation (i.e., trainings, industry visibility)</t>
  </si>
  <si>
    <t>EE training (i.e., EE crash course, EE policy handout, EE policy training, EE glossary)</t>
  </si>
  <si>
    <t>DEI competency (i.e., evaluate current competency/needs assessment; provide training to Members and Facilitation Team)</t>
  </si>
  <si>
    <t>·	Composition (i.e., demographic assessment; term limits; assigned seats; internal diversity request)</t>
  </si>
  <si>
    <t>·	Application process (i.e., coaching and/or application assistance workshops; equity rubric; transparency about selection process; tangible value proposition; DEI focused questions)</t>
  </si>
  <si>
    <t>·	Governance documents (i.e., update Charter, Roles &amp; Responsibilities, and Groundrules to reflect DEI commitments and any other changes as a result of this suite of recommendations)</t>
  </si>
  <si>
    <t>·	Website (i.e., list DEI commitments and accomplishments/progress; DEI glossary; one-pager summarizing CAEECC purpose, members and impact)</t>
  </si>
  <si>
    <t>· Accountability/reporting (i.e., DEI checklist to evaluate future recommendations; other accountability strategies; standing agenda topic for DEI)</t>
  </si>
  <si>
    <t>·	Outreach (i.e., identify gaps in distribution lists; diversity outreach to CBOs, social and environmental justice orgs, contractors and their customer networks; leverage DBE firms; focus on underrepresented regions)</t>
  </si>
  <si>
    <t>·	Relationship Building (i.e., with orgs outside typical CPUC parties)</t>
  </si>
  <si>
    <t>· Public Engagement (i.e., roadshow; public comment)</t>
  </si>
  <si>
    <t>·	Facilitation Best Practices (i.e., baseline survey on Member &amp; Public perception)</t>
  </si>
  <si>
    <t>·	Meeting accessibility (i.e., disability justice/accessibility strategies; continue to offer virtual option even if in person; rotate meeting location)</t>
  </si>
  <si>
    <t>·	Facilitation DEI Support (i.e., DEI facilitation best practices, hire DEI consultant, alternate facilitation role, use DEI co-facilitator)</t>
  </si>
  <si>
    <t>·	Compensation</t>
  </si>
  <si>
    <t>·	Competency Building</t>
  </si>
  <si>
    <t>·	Restructuring CAEECC</t>
  </si>
  <si>
    <t>·	Recruitment &amp; Retention</t>
  </si>
  <si>
    <t>·	Facilitation</t>
  </si>
  <si>
    <t>Response</t>
  </si>
  <si>
    <t>Elizabeth T. Lowe</t>
  </si>
  <si>
    <t>Barakat Consulting, Inc</t>
  </si>
  <si>
    <t>Education/outreach to potential members, understanding potential impact of participation</t>
  </si>
  <si>
    <t>Education /outreach: Active recruitment via town halls (road trip/local forums)</t>
  </si>
  <si>
    <t>I believe the core of the issue is active, targeted recruitment through education of stakeholders</t>
  </si>
  <si>
    <t>Don Arambula</t>
  </si>
  <si>
    <t>DAC</t>
  </si>
  <si>
    <t>They are not engaged in the EE proceeding, causing a lack of knowledge regarding policies, program operations, etc.</t>
  </si>
  <si>
    <t>Recruit organizations that represent under-representing customers/ stakeholders.  Identify the policies that align with their organization's missions.</t>
  </si>
  <si>
    <t>Allow for wide spectrum of members.  Try to be inclusive in all decisions regarding membership.</t>
  </si>
  <si>
    <t>Nils Strindberg</t>
  </si>
  <si>
    <t>CPUC</t>
  </si>
  <si>
    <t>Capacity and familiarity with EE policy would be the main two.</t>
  </si>
  <si>
    <t>Not sure about the first.  For the second, I think training could help, but a one hour course is not going to replace years of experience in the field.</t>
  </si>
  <si>
    <t>Possibly groups with capacity issues could pool resources.</t>
  </si>
  <si>
    <t>Mabell Garcia Paine</t>
  </si>
  <si>
    <t>Viridis Consulting, LLC</t>
  </si>
  <si>
    <t xml:space="preserve">I chose mostly 4s because I felt overall, they're all good ideas and worth trying out. I scored very few 5s because we won't know until we try things, if they're going to work out. So my recommendation is we go into this trying several things, knowing that some will work, others won't. I think the one thing I did give a "5" to was the importance of tracking progress. That aligns with my desire to try several things, and see what happens. </t>
  </si>
  <si>
    <t>underrepresented members don't see how CAEECC is relevant to them. there is a lack of understanding and awareness of CAEECC's impact to their lives or their community.</t>
  </si>
  <si>
    <t>I think a road show will help not just CAEECC but CA's energy policies in general. For example, when I worked for LA County and we wanted to confirm how to spend CDBG funding, we did road shows! The meetings were a lot like the Parks &amp; Recreation show. People came with lots of questions or comments on things we had no control of (outside of how CDBG funding could be spent). But the group within LA County I was with, did a great job of recording the comments and then sending them to the appropriate county departments. this is a lot of work but if you ask me (and you did), this is how I think it can be done.</t>
  </si>
  <si>
    <t>I think things can be done in tiered steps. first step, to increase membership composition is to use the IOU's PowerAdvocate system to send out a message that CAEECC would like to increase the diversity of its members. Power Advocate has a tremendously deep database. I think it's a good place to start because all these firms know about CA's energy programs and funding and so you aren't starting from scratching. If you start there, you'll be reaching a super wide group and you can see what reaction you get.</t>
  </si>
  <si>
    <t>Alice Sung</t>
  </si>
  <si>
    <t>Greenbank Associates</t>
  </si>
  <si>
    <t>1. I did not understand many of the questions as they were poorly posed, had inherent bias in the way they were formulated, with no open ended questions, and wanted to leave many blank as a result, but WAS NOT ALLOWED to leave blank.   2.  I object to DEI being used to avoid the true issues of racial equity and social justice as impacted by PA Business plans.    3. Dividing up Recommendations to smaller task groups is not helpful to engaging in actual discourse, and throws power to those with time and money to expend.  4.  Please  give each participant a record of their own survey responses so they at least  have a record of the questions as posed as well as cumulative results, thanks. (Also so you can clarify what was meant by the ones I left blank as I could not understand what you were asking for.)  5.  Please note there were many options not even offered that I would have liked to have ranked above current choices offered,  or wordings that did not quite align with what I wanted to express; thus I feel the rankings, such as I have marked, could be misconstrued and misleading due to the framing of the questions/ranked choices being flawed as posed.  6.  Would like to suggest we outline a simple template Report of Recommendations and allow folks to start writing drafts.   7. There may be whole categories of or singular  recommendations that are not  captured by this survey, that folks could have ranked higher than what was posed herein.  8. Regarding the definition of "Diversity" below, in this context of the structural MAKE-UP of the CAEECC,  I think it needs more clarity.   For example: Diversity means having  not only a range of people with various racial, ethnic, socioeconomic, and cultural backgrounds representing the various low income  and historically marginalized and varied communities of color (disadvantaged or environmental justice communities);  IMPORTANTLY it means NOT having any one type of for-profit business /organization  with a potential conflict of interest or material or potential significant profits or reputational gains with special interest points of view being over-represented. It is important to recognize that fronting  tokenization of BIPOC or female staff members from PA's or other organizations whose makeup  or ownership is predominantly white males, alone, may not meet this definition of diversity.</t>
  </si>
  <si>
    <t xml:space="preserve">Time/capacity, overemphasis on technical (Cost-effectiveness) EE requirements, , outreach/recruitment, lack of transparency, complexity of context to entry, perception that the make-up is already rigged against them, extant dominant power structure and dynamics, people don't understand the scope and potential of CAEECC, purpose and timelines that may not align with their current jobs/priorities, people have other priorities, responsibilities or needs-- a day job, childcare, school/college classes, language barriers, etc. that may prevent them from engaging.  NOTE there are extremely few CAEECC members, if any, whose participation is not fully covered by his or her employer, or attributable to a loss of billable income in the name of  "marketing/business development" if small business/self-employed consultant.   </t>
  </si>
  <si>
    <t xml:space="preserve">1.Compensate those that need always online option, varying location. Pay those who need it theid it at FTE or PT for a full term (not hourly per meeting) 2. make meeting times flexible or in evenings and 3. full expenses for travel , time, meals childcare etc., 4. restructure the CAEECC make-up 5. Ensure power dynamics change where everyone has a voice, and community members do not feel dominated or outnumbered, 6. vote democratically 7.  Provide EE and CAEECC, CPUC procedures onboarding for those new to CAEECC, ^. FOR eligibility to serve on CAEECC Racial equity Competency, should be required  if not a CBO/EJ/community organization. -- required for CPUC members and to be qualified as a Facilitator too.-- NOT mere "diversity (DEI) training, which is completely different,  8. transparent , clear and simple guidance and information about the CAEECC should be provided upfront  in all outreach and recruitment for accessibility in various languages. 9. provide translation/ASL interpretation in public meetings as necessary. 10. Be more open to public comments being responded to directly and recorded transparently in notes. </t>
  </si>
  <si>
    <t xml:space="preserve">1. the conflict of Interest document should be re-evaluated, simplified and a conflict of interest &amp; full disclosure form should be signed by CAEECC members.  2. IOU PAs and any large or recurring 3rd party implementer or others with conflicts of interest should thus not be a party of CAEECC. (They present to the CAEECC, but have no part  in consensus reporting to CPUC.) 3. Full diversity of representation by CBOs, EJ Communities, Women -owned, DVBE, and small MBE businesses related to energy/EE and green building sector, rural and disparate geographies, public advocates, design and construction professionals, public sector including K12, Community colleges and higher education facilities reps, non-profits such as mentioned on the jamboards,  etc should be required . </t>
  </si>
  <si>
    <t>Nicole Cropper</t>
  </si>
  <si>
    <t>NO RESPONSE</t>
  </si>
  <si>
    <t>no response</t>
  </si>
  <si>
    <t>Ron Garcia</t>
  </si>
  <si>
    <t>EEC</t>
  </si>
  <si>
    <t>only WG member</t>
  </si>
  <si>
    <t>Only WG member</t>
  </si>
  <si>
    <t xml:space="preserve">Allan Rago </t>
  </si>
  <si>
    <t xml:space="preserve">EEC </t>
  </si>
  <si>
    <t>Yeshi Lemma</t>
  </si>
  <si>
    <t>Recruitment and eligibility are big issues. Looking at the membership criteria, organizations must have "substantial demonstrated interest and qualifications on energy efficiency in California" as well as "sponsorship from at least two existing CAEECC Member organizations."    Expertise around energy efficiency, cost-effectiveness, etc. requires some level of technical knowledge. The people and organizations who are underrepresented are less likely to have that knowledge going into these spaces.  Their expertise is being devalued in favor of technical expertise, and this particular criterion demonstrates that CAEECC's primary concern is energy efficiency. If CAEECC wants to center DEI, it would need to shift to be an organization that incorporates other types of expertise (such as lived experience).    Similarly, requiring sponsorship/referral is likely creating a huge barrier. The groups that are already represented in CAEECC are likely to be connected to other groups that are similar to them. Therefore, any new member is not going to add diversity and will instead add to the echo chamber.</t>
  </si>
  <si>
    <t>Recruitment - Expand recruitment and publicity efforts. Eligibility - change eligibility criteria to allow for a broader range of groups to join CAEECC. Instead of looking for EE expertise, look for other types of expertise that intersect with energy equity. People with lived experiences and organizations that serve those communities can add a lot to these conversations, even if they don't have the same level of technical expertise. Remove the requirement to have sponsorship from an existing member org.</t>
  </si>
  <si>
    <t>James Dodenhoff</t>
  </si>
  <si>
    <t>Silent Running LLC</t>
  </si>
  <si>
    <t>Good job of capturing the essence of what has been discussed and what is needed to make CAEECC and its stakeholders more diverse, equitable, and inclusive.  Please don't let perfection get in the way of progress.  Energy Efficiency in CA and the associated regulatory construct is a dynamic and political endeavor.  We are on a journey with an aspirational destination.</t>
  </si>
  <si>
    <t>1) Bandwidth; 2) Lack of cohesive recruitment strategy 3) Lack of Clear understanding of CAEECC role and EE program boundaries 4) Missing stakeholders (e.g. customers, trade ally's, CBO's 5) Broad diversity of stakeholders (CCA's, non-profits, enviro's, REN's, PA's, CPUC, Consumer Advocates, Implementers, local government entities</t>
  </si>
  <si>
    <t>1) Bandwidth-Clear recruitment guidelines setting forth time scope 2) Lack of cohesive recruitment strategy-Standardized and widely distributed recruitment strategy inlusive of leveraging personal networks of CAEECC and working group members 3) Lack of Clear understanding of CAEECC role and EE program boundaries-Pre-Onboarding Webinar and On-Boarding Webinar on an annual basis (could be leveraged for other uses also) 4) Missing stakeholders (e.g. customers, trade ally's, CBO's-Market Outreach focus on underrepresented stakeholder groups, market research efforts intended to clearly identify specific underrepresented organizations (CBO's, Trade Groups, Customer Affinity Groups, etc) 5) Broad diversity of stakeholders (CCA's, non-profits, enviro's, REN's, PA's, CPUC, Consumer Advocates, Implementers, local government entities-Consider and codify representation approach where certain CAEECC members not only speak for their own organization, but for organizations which have similarly aligned interests (CBO's, Trade Association, Local Government Reps, etc.</t>
  </si>
  <si>
    <t>Would just like to highlight my belief that personal networks are very important.  By making recruitment (e.g. reach out to at least 5 people in your network who are good candidates for CAEECC) you solidify future commitment of new member.  This is similar, in approach, to other non-profit and governance entities where members are responsible, in part, for the health, well-being, stability, and quality of the organization</t>
  </si>
  <si>
    <t>Kelsey Jones</t>
  </si>
  <si>
    <t>San Joaquin Valley Clean Energy Organization</t>
  </si>
  <si>
    <t>I think that the main barriers from the list above is a mix between capacity and familiarity with EE policy. Capacity is one of the largest issues we run into as an organization when it comes to working with partners in underrepresented communities. If these stakeholders do not have capacity to attend meetings, then it is more than likely that they don't have capacity to become as familiar with EE policy as current members of CAEECC</t>
  </si>
  <si>
    <t>For familiarity with EE policy- I think that creating a space for prospective members to ask questions about CAEECC and the process is extremely important (whether that is having a Q&amp;A series (in person or virtually) or an opportunity for people to submit questions virtually). As for the capacity barrier, this one is more difficult to tackle especially today. Perhaps creating various levels of membership can be beneficial. This can be designed for potential members that may not have time/capacity to fully commit to CAEECC efforts but can dedicate X amount of time.</t>
  </si>
  <si>
    <t>Lara</t>
  </si>
  <si>
    <t>NRDC</t>
  </si>
  <si>
    <t>Even with $$, the orgs may not physically have someone who can participate b/c of time (i.e., capacity) or understanding (i.e., lack of experience with the regulatory world even if they have great EE/DEI experience)</t>
  </si>
  <si>
    <t>Road shows, integrating more 1:1 or focus groups, and other ways where people can engage as they have time vs. prolonged commitment. These 1:1 or focus groups should be paid. We can modify our charge to be more expansive of what "experience" means and we could allocate budget in the facilitation contract to support newer people to the regulatory world (e.g., through 1:1 training, overviews, etc.)</t>
  </si>
  <si>
    <t>I think they're captured in the previous list.</t>
  </si>
  <si>
    <t>Annette Beitel</t>
  </si>
  <si>
    <t>FutEE</t>
  </si>
  <si>
    <t>Time, knowledge, understanding of issues and even language.</t>
  </si>
  <si>
    <t>For group discussion</t>
  </si>
  <si>
    <t>Set clear goals and monitor progress.</t>
  </si>
  <si>
    <t>Average</t>
  </si>
  <si>
    <t>Median</t>
  </si>
  <si>
    <t>Count</t>
  </si>
  <si>
    <r>
      <t xml:space="preserve">Rate the importance of each of the </t>
    </r>
    <r>
      <rPr>
        <b/>
        <sz val="11"/>
        <color rgb="FF333333"/>
        <rFont val="Arial"/>
        <family val="2"/>
      </rPr>
      <t>Compensation</t>
    </r>
    <r>
      <rPr>
        <sz val="11"/>
        <color rgb="FF333333"/>
        <rFont val="Arial"/>
        <family val="2"/>
      </rPr>
      <t xml:space="preserve"> potential sub-category of recommendations on a scale of 1-6 where 1 is not important and 6 is very important.</t>
    </r>
  </si>
  <si>
    <r>
      <t xml:space="preserve">Rate the importance of each of the </t>
    </r>
    <r>
      <rPr>
        <b/>
        <sz val="11"/>
        <color rgb="FF333333"/>
        <rFont val="Arial"/>
        <family val="2"/>
      </rPr>
      <t xml:space="preserve">Competency Building </t>
    </r>
    <r>
      <rPr>
        <sz val="11"/>
        <color rgb="FF333333"/>
        <rFont val="Arial"/>
        <family val="2"/>
      </rPr>
      <t>potential sub-category of recommendations on a scale of 1-6 where 1 is not important and 6 is very important.</t>
    </r>
  </si>
  <si>
    <r>
      <t xml:space="preserve">Rate the importance of each of the </t>
    </r>
    <r>
      <rPr>
        <b/>
        <sz val="11"/>
        <color rgb="FF333333"/>
        <rFont val="Arial"/>
        <family val="2"/>
      </rPr>
      <t xml:space="preserve">Restructuring CAEECC </t>
    </r>
    <r>
      <rPr>
        <sz val="11"/>
        <color rgb="FF333333"/>
        <rFont val="Arial"/>
        <family val="2"/>
      </rPr>
      <t>potential sub-category of recommendations on a scale of 1-6 where 1 is not important and 6 is very important.</t>
    </r>
  </si>
  <si>
    <r>
      <t xml:space="preserve">Rate the importance of each of the </t>
    </r>
    <r>
      <rPr>
        <b/>
        <sz val="11"/>
        <color rgb="FF333333"/>
        <rFont val="Arial"/>
        <family val="2"/>
      </rPr>
      <t>Recruitment &amp; Retention</t>
    </r>
    <r>
      <rPr>
        <sz val="11"/>
        <color rgb="FF333333"/>
        <rFont val="Arial"/>
        <family val="2"/>
      </rPr>
      <t xml:space="preserve"> potential sub-category of recommendations on a scale of 1-6 where 1 is not important and 6 is very important.</t>
    </r>
  </si>
  <si>
    <r>
      <t xml:space="preserve">Rate the importance of each of the </t>
    </r>
    <r>
      <rPr>
        <b/>
        <sz val="11"/>
        <color rgb="FF333333"/>
        <rFont val="Arial"/>
        <family val="2"/>
      </rPr>
      <t>Facilitation</t>
    </r>
    <r>
      <rPr>
        <sz val="11"/>
        <color rgb="FF333333"/>
        <rFont val="Arial"/>
        <family val="2"/>
      </rPr>
      <t xml:space="preserve"> potential sub-category of recommendations on a scale of 1-6 where 1 is not important and 6 is very important.</t>
    </r>
  </si>
  <si>
    <r>
      <rPr>
        <b/>
        <sz val="11"/>
        <color rgb="FF333333"/>
        <rFont val="Arial"/>
        <family val="2"/>
      </rPr>
      <t>Rank order the following recommendation categories in order of topics you would be most interested in fleshing out and prioritizing</t>
    </r>
    <r>
      <rPr>
        <sz val="11"/>
        <color rgb="FF333333"/>
        <rFont val="Arial"/>
        <family val="2"/>
      </rPr>
      <t xml:space="preserve"> (i.e., through breakouts or homework). Rank order from 1-5 where 1 is the topic you’re most interested in working on, and 5 is the topic you’re least interested in working on.</t>
    </r>
  </si>
  <si>
    <r>
      <rPr>
        <b/>
        <sz val="11"/>
        <color rgb="FF333333"/>
        <rFont val="Arial"/>
        <family val="2"/>
      </rPr>
      <t>5th WG mtg date:</t>
    </r>
    <r>
      <rPr>
        <sz val="11"/>
        <color rgb="FF333333"/>
        <rFont val="Arial"/>
        <family val="2"/>
      </rPr>
      <t xml:space="preserve"> Select all of the following dates that work for you or your alternate to attend:</t>
    </r>
  </si>
  <si>
    <r>
      <t xml:space="preserve">Can you support the revised </t>
    </r>
    <r>
      <rPr>
        <b/>
        <sz val="11"/>
        <color rgb="FF333333"/>
        <rFont val="Arial"/>
        <family val="2"/>
      </rPr>
      <t>definition of Diversity</t>
    </r>
    <r>
      <rPr>
        <sz val="11"/>
        <color rgb="FF333333"/>
        <rFont val="Arial"/>
        <family val="2"/>
      </rPr>
      <t xml:space="preserve"> discussed at the 2/3 WG meeting? As a reminder, this definition will guide the WG’s focus, and will be included for CAEECC’s consideration in the final report.“Race as well as gender, gender identity or expression, sexual orientation, citizenship, religion, nationality, immigration status, ethnicity, culture, justice impacted, health status, age, ability, socioeconomic status, language, level of education, and any other category where persons have been marginalized, historically underrepresented, and/or discriminated against.”</t>
    </r>
  </si>
  <si>
    <t>Count of 3's</t>
  </si>
  <si>
    <t>Count of 4s</t>
  </si>
  <si>
    <t>Count of 5s</t>
  </si>
  <si>
    <t>Count of 1s (highest prio)</t>
  </si>
  <si>
    <t>Count (for 5th mtg date)</t>
  </si>
  <si>
    <t>Count of 2s (2nd highest prio)</t>
  </si>
  <si>
    <t>Patty Neri</t>
  </si>
  <si>
    <t>SCE</t>
  </si>
  <si>
    <t>Intentional outreach and recruitment</t>
  </si>
  <si>
    <t xml:space="preserve">Analyzing current communication strategy and improve. Evaluating current communications distribution list and identify gaps and looks for other venues to outreach. </t>
  </si>
  <si>
    <t>Fabi Lao</t>
  </si>
  <si>
    <t>Center for Sustainable Energy</t>
  </si>
  <si>
    <t xml:space="preserve">1) Need for intentional and ongoing relationship building, recruitment and retention with missing and underrepresented voices/orgs to make them feel more comfortable to actively participate and speak out in CAEECC meetings.  2) Familiarity with EE policy, including how the proceeding process works (e.g., who can be a party? who can submit comments? how do you receive notices for advice letters, etc.?)  3) Familiarity with the background/context/action items/timelines of the EE rolling portfolio proceeding.  </t>
  </si>
  <si>
    <t>For 1): Recruitment and retention plan (to be implemented by CAEECC leadership, members and CPUC staff). For 2) and 3): "EE 101" one-pagers and trainings/webinars</t>
  </si>
  <si>
    <t>Alejandra Tellez</t>
  </si>
  <si>
    <t>3C-REN</t>
  </si>
  <si>
    <t>N/A</t>
  </si>
  <si>
    <t xml:space="preserve">capacity, topics at CAEECC a lot of discussion at CAEECC from "veterans" make it feel like you need to know what happened 10 yeas ago, that can be a turn off. facilitation can help with that.  </t>
  </si>
  <si>
    <t>facilitation - intentional agenda topics make sure there is time for people to be at same level before discussion begins.</t>
  </si>
  <si>
    <t>Bernie Kotlier</t>
  </si>
  <si>
    <t>CEE</t>
  </si>
  <si>
    <t>Compensation is the number 1 priority but must be means-tested. Compensation should not be provided to the organizations/companies/members who do not need it.</t>
  </si>
  <si>
    <t xml:space="preserve">Time, capacity, awareness, knowledge, expertise, and organizational resources. </t>
  </si>
  <si>
    <t>We have already addressed that in the first section of this survey.</t>
  </si>
  <si>
    <t>Jake Pollack</t>
  </si>
  <si>
    <t>SEI</t>
  </si>
  <si>
    <t>Recruitment and capacity, and familiarity with EE policy</t>
  </si>
  <si>
    <t>Enhanced outreach and education efforts</t>
  </si>
  <si>
    <t>Dany Kahumoku</t>
  </si>
  <si>
    <t>ICF</t>
  </si>
  <si>
    <t>1.	Lack of or misunderstanding of Member influence  2.	Member capacity  3.	CAEECC capacity  4.	Recruitment techniques  5.	CAEECC’s lack of wholistic approach to desired Members  6.	Inaccessible language and materials  7.	Exclusive requirements for membership</t>
  </si>
  <si>
    <t>1.	Demonstrate clearly how WG and CAEECC recommendations are discussed and adopted by CPUC. Provide ways Members can still accomplish the recommendations even if not adopted by the CPUC. 2.	Beyond funding, determine the varying levels and types of support needed for Members to conduct their business. Find ways to align recommendations with the work the Members are already doing. Based on equity: this will look different for each org.  3.	Including “nontraditional” Members takes intentional work, and it may be easier to just stick with the status quo. CAEECC needs to allocate additional resources to the recruitment and support of Members 4.	Prioritize spaces led by BIPOC, women, LGBTQ+, and other underrepresented groups. Depending on the audience, find new ways to deliver the “pitch”. 5.	Utilities have been prioritized, potentially at the expense of other viable stakeholders. This may be because CAEECC and CPUC don’t have a clear understanding of how energy impacts and is interwoven into other types of entities and industries. Both entities could use an adoption of environmental justice principles. 6.	The website and documents are in general inaccessible and very difficult to sit through and comprehend. It’s unclear what CAEECC has accomplished, what it prioritizes, who runs the group, etc. *Just because this information exists on the site, it does not make the information accessible*. Consider more graphics, one-pagers, short videos, etc. Beyond simplifying, language and disability accessibility should be better-prioritized. 7.	As an example, the requirement “Documented sponsorship from at least two existing CAEECC Member organizations” is problematic when considering the fact that current membership is so homogenous and known to be fairly exclusive. This requirement in particular is important to consider in that it was decided by CAEECC Members themselves. If the Member reps don’t have background in DEI, the recs run the risk of perpetuating exclusion and inequity.</t>
  </si>
  <si>
    <t>Alison LaBonte</t>
  </si>
  <si>
    <t>Some surveying with the Recruitment and Retention portion necessary to understand if compensation is really the primary barrier to voices we are missing/gaps we have in who is participating, before a lot of effort on compensation. Also, other efforts are sorting through possible compensation options, so find CAEECC CDEI effort on compensation might be best to follow/leverage outcome of those other efforts. Finally, none of these include the exercise of identifying where in the CAEECC work and CPUC policy/authority, the input of community/outreach organizations is most critical and program designers/policy makers would be most receptive to deferring to this input from CBO/customer/community voices. I could see this fitting into "restructuring CAEECC" or Facilitation, or a new category.</t>
  </si>
  <si>
    <t>Possible perspective that voices/input won't be valued/ inform final recommendation and then influence IOUs/Policy?</t>
  </si>
  <si>
    <t>Mapping exercise to envision what areas underrepresented voices would really be taken to heart/considered seriously</t>
  </si>
  <si>
    <t>Robert Castaneda</t>
  </si>
  <si>
    <t>Low Income Oversight Board</t>
  </si>
  <si>
    <t>I believe it is important to review what we’ve accomplished before we begin our meetings. Identify next steps and some benchmark and timelines would also be helpful.</t>
  </si>
  <si>
    <t>Scope of CAEECC</t>
  </si>
  <si>
    <t>Define clearly the objectives of the CAEECC as it relates to vulnerable and disadvantaged communities. What are the public benefit objectives disadvantaged communities  identify with and support?</t>
  </si>
  <si>
    <t xml:space="preserve">Facilitator Summary: A majority of WG Members would like to prioritize and flesh out "Restructuring CAEECC" followed closely by "Competency Building" and "Compensation". The category with the lowest interest in WG Members fleshing out is "Facilitation". Note the ranking isn't about level of importance, but rather, about individual preferences for fleshing out categories of recommendations. </t>
  </si>
  <si>
    <t xml:space="preserve">Facilitator Summary: Fri 3/18 works best for the greatest number of WG Members. Leads who can't make 3/18 can send alternates. </t>
  </si>
  <si>
    <t>Not at this moment</t>
  </si>
  <si>
    <t>The CAEECC membership, and resulting recommendations to the CPUC, is/are stacked in favor of those who have the resources, knowledge, expertrise and interest to engage. We need to address those inequities by providing the have-nots with the resources, knowledge, expertrise and interest to engage. Means-tested compensation for those organizations is, by far, the most critical change we can make because it enables the other missing pieces.</t>
  </si>
  <si>
    <t>No</t>
  </si>
  <si>
    <t>Not at this time</t>
  </si>
  <si>
    <r>
      <t xml:space="preserve">Rate the importance of each of the </t>
    </r>
    <r>
      <rPr>
        <b/>
        <sz val="14"/>
        <color rgb="FF333333"/>
        <rFont val="Calibri"/>
        <family val="2"/>
      </rPr>
      <t>Compensation</t>
    </r>
    <r>
      <rPr>
        <sz val="14"/>
        <color rgb="FF333333"/>
        <rFont val="Calibri"/>
        <family val="2"/>
      </rPr>
      <t xml:space="preserve"> potential sub-category of recommendations on a scale of 1-6 where 1 is not important and 6 is very important.</t>
    </r>
  </si>
  <si>
    <r>
      <t xml:space="preserve">Rate the importance of each of the </t>
    </r>
    <r>
      <rPr>
        <b/>
        <sz val="14"/>
        <color rgb="FF333333"/>
        <rFont val="Calibri"/>
        <family val="2"/>
      </rPr>
      <t xml:space="preserve">Competency Building </t>
    </r>
    <r>
      <rPr>
        <sz val="14"/>
        <color rgb="FF333333"/>
        <rFont val="Calibri"/>
        <family val="2"/>
      </rPr>
      <t>potential sub-category of recommendations on a scale of 1-6 where 1 is not important and 6 is very important.</t>
    </r>
  </si>
  <si>
    <r>
      <t xml:space="preserve">Rate the importance of each of the </t>
    </r>
    <r>
      <rPr>
        <b/>
        <sz val="14"/>
        <color rgb="FF333333"/>
        <rFont val="Calibri"/>
        <family val="2"/>
      </rPr>
      <t xml:space="preserve">Restructuring CAEECC </t>
    </r>
    <r>
      <rPr>
        <sz val="14"/>
        <color rgb="FF333333"/>
        <rFont val="Calibri"/>
        <family val="2"/>
      </rPr>
      <t>potential sub-category of recommendations on a scale of 1-6 where 1 is not important and 6 is very important.</t>
    </r>
  </si>
  <si>
    <r>
      <t xml:space="preserve">Rate the importance of each of the </t>
    </r>
    <r>
      <rPr>
        <b/>
        <sz val="14"/>
        <color rgb="FF333333"/>
        <rFont val="Calibri"/>
        <family val="2"/>
      </rPr>
      <t>Recruitment &amp; Retention</t>
    </r>
    <r>
      <rPr>
        <sz val="14"/>
        <color rgb="FF333333"/>
        <rFont val="Calibri"/>
        <family val="2"/>
      </rPr>
      <t xml:space="preserve"> potential sub-category of recommendations on a scale of 1-6 where 1 is not important and 6 is very important.</t>
    </r>
  </si>
  <si>
    <r>
      <t xml:space="preserve">Rate the importance of each of the </t>
    </r>
    <r>
      <rPr>
        <b/>
        <sz val="14"/>
        <color rgb="FF333333"/>
        <rFont val="Calibri"/>
        <family val="2"/>
      </rPr>
      <t>Facilitation</t>
    </r>
    <r>
      <rPr>
        <sz val="14"/>
        <color rgb="FF333333"/>
        <rFont val="Calibri"/>
        <family val="2"/>
      </rPr>
      <t xml:space="preserve"> potential sub-category of recommendations on a scale of 1-6 where 1 is not important and 6 is very important.</t>
    </r>
  </si>
  <si>
    <t>Yellow highlight indicates highest rated sub-category of recommendations; see "DEI Rating Summary" tab for summary</t>
  </si>
  <si>
    <t>Facilitator commentary/summary</t>
  </si>
  <si>
    <t>1 objection to the living definition of Diversity based on structural context</t>
  </si>
  <si>
    <t>WG Member or Ex-Officio?</t>
  </si>
  <si>
    <t xml:space="preserve">WG Member  </t>
  </si>
  <si>
    <t>Ex-Officio</t>
  </si>
  <si>
    <t>Scoring/Summary Info</t>
  </si>
  <si>
    <t>Rating Averages (6 is very important) WITHOUT EX-OFFICIO (CPUC) (columns H-Y)</t>
  </si>
  <si>
    <t>Rating Averages (6 is very important) WITH EX-OFFICIO (CPUC) (column H-Y)</t>
  </si>
  <si>
    <t>Total (lower score = higher overall priority) - note this didn't change w/ vs w/o Ex-Officio</t>
  </si>
  <si>
    <t xml:space="preserve"> Total (for rank order columns AA-AE)</t>
  </si>
  <si>
    <t>Avg Rating (1-6 where 6 is highest level of importance) - not including Ex-Officio</t>
  </si>
  <si>
    <t>Avg Rating (1-6 where 6 is highest level of importance) -  including Ex-Officio</t>
  </si>
  <si>
    <t>DEI Rating Summary for Sub-Categories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</si>
</sst>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rgb="FF333333"/>
      <name val="Arial"/>
      <family val="2"/>
    </font>
    <font>
      <b/>
      <sz val="11"/>
      <color rgb="FF333333"/>
      <name val="Arial"/>
      <family val="2"/>
    </font>
    <font>
      <sz val="11"/>
      <color rgb="FF333333"/>
      <name val="Arial"/>
      <family val="2"/>
    </font>
    <font>
      <b/>
      <sz val="11"/>
      <color theme="1"/>
      <name val="Calibri"/>
      <family val="2"/>
      <scheme val="minor"/>
    </font>
    <font>
      <sz val="11"/>
      <color theme="1"/>
      <name val="Calibri"/>
      <family val="2"/>
    </font>
    <font>
      <b/>
      <sz val="11"/>
      <color theme="1"/>
      <name val="Calibri"/>
      <family val="2"/>
    </font>
    <font>
      <sz val="14"/>
      <color rgb="FF333333"/>
      <name val="Calibri"/>
      <family val="2"/>
    </font>
    <font>
      <b/>
      <sz val="14"/>
      <color rgb="FF333333"/>
      <name val="Calibri"/>
      <family val="2"/>
    </font>
    <font>
      <sz val="11"/>
      <color rgb="FF333333"/>
      <name val="Calibri"/>
      <family val="2"/>
    </font>
    <font>
      <sz val="11"/>
      <name val="Calibri"/>
      <family val="2"/>
      <scheme val="minor"/>
    </font>
    <font>
      <b/>
      <sz val="18"/>
      <color theme="1"/>
      <name val="Calibri"/>
      <family val="2"/>
    </font>
  </fonts>
  <fills count="12">
    <fill>
      <patternFill patternType="none"/>
    </fill>
    <fill>
      <patternFill patternType="gray125"/>
    </fill>
    <fill>
      <patternFill patternType="solid">
        <fgColor rgb="FFEAEAE8"/>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s>
  <borders count="33">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124">
    <xf numFmtId="0" fontId="0" fillId="0" borderId="0" xfId="0"/>
    <xf numFmtId="0" fontId="1" fillId="2" borderId="1" xfId="0" applyFont="1" applyFill="1" applyBorder="1" applyAlignment="1">
      <alignment wrapText="1"/>
    </xf>
    <xf numFmtId="0" fontId="0" fillId="0" borderId="0" xfId="0" applyAlignment="1">
      <alignment wrapText="1"/>
    </xf>
    <xf numFmtId="0" fontId="0" fillId="3" borderId="3" xfId="0" applyFill="1" applyBorder="1" applyAlignment="1">
      <alignment wrapText="1"/>
    </xf>
    <xf numFmtId="0" fontId="0" fillId="4" borderId="3" xfId="0" applyFill="1" applyBorder="1" applyAlignment="1">
      <alignment wrapText="1"/>
    </xf>
    <xf numFmtId="0" fontId="0" fillId="5" borderId="3" xfId="0" applyFill="1" applyBorder="1" applyAlignment="1">
      <alignment wrapText="1"/>
    </xf>
    <xf numFmtId="164" fontId="0" fillId="4" borderId="3" xfId="0" applyNumberFormat="1" applyFill="1" applyBorder="1" applyAlignment="1">
      <alignment wrapText="1"/>
    </xf>
    <xf numFmtId="164" fontId="0" fillId="5" borderId="3" xfId="0" applyNumberFormat="1" applyFill="1" applyBorder="1" applyAlignment="1">
      <alignment wrapText="1"/>
    </xf>
    <xf numFmtId="0" fontId="3" fillId="4" borderId="3" xfId="0" applyFont="1" applyFill="1" applyBorder="1" applyAlignment="1">
      <alignment wrapText="1"/>
    </xf>
    <xf numFmtId="0" fontId="3" fillId="5" borderId="3" xfId="0" applyFont="1" applyFill="1" applyBorder="1" applyAlignment="1">
      <alignment wrapText="1"/>
    </xf>
    <xf numFmtId="0" fontId="3" fillId="2" borderId="2" xfId="0" applyFont="1" applyFill="1" applyBorder="1" applyAlignment="1">
      <alignment wrapText="1"/>
    </xf>
    <xf numFmtId="0" fontId="3" fillId="2" borderId="1" xfId="0" applyFont="1" applyFill="1" applyBorder="1" applyAlignment="1">
      <alignment wrapText="1"/>
    </xf>
    <xf numFmtId="0" fontId="3" fillId="3" borderId="3" xfId="0" applyFont="1" applyFill="1" applyBorder="1" applyAlignment="1">
      <alignment wrapText="1"/>
    </xf>
    <xf numFmtId="0" fontId="0" fillId="3" borderId="5" xfId="0" applyFill="1" applyBorder="1" applyAlignment="1">
      <alignment wrapText="1"/>
    </xf>
    <xf numFmtId="0" fontId="0" fillId="4" borderId="5" xfId="0" applyFill="1" applyBorder="1" applyAlignment="1">
      <alignment wrapText="1"/>
    </xf>
    <xf numFmtId="0" fontId="0" fillId="5" borderId="5" xfId="0" applyFill="1" applyBorder="1" applyAlignment="1">
      <alignment wrapText="1"/>
    </xf>
    <xf numFmtId="0" fontId="0" fillId="3" borderId="4" xfId="0" applyFill="1" applyBorder="1" applyAlignment="1">
      <alignment wrapText="1"/>
    </xf>
    <xf numFmtId="0" fontId="0" fillId="4" borderId="4" xfId="0" applyFill="1" applyBorder="1" applyAlignment="1">
      <alignment wrapText="1"/>
    </xf>
    <xf numFmtId="0" fontId="0" fillId="5" borderId="4" xfId="0" applyFill="1" applyBorder="1" applyAlignment="1">
      <alignment wrapText="1"/>
    </xf>
    <xf numFmtId="0" fontId="3" fillId="4" borderId="9" xfId="0" applyFont="1" applyFill="1" applyBorder="1" applyAlignment="1">
      <alignment wrapText="1"/>
    </xf>
    <xf numFmtId="0" fontId="3" fillId="4" borderId="10"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0" fillId="4" borderId="14" xfId="0" applyFill="1" applyBorder="1" applyAlignment="1">
      <alignment wrapText="1"/>
    </xf>
    <xf numFmtId="164" fontId="0" fillId="4" borderId="9" xfId="0" applyNumberFormat="1" applyFill="1" applyBorder="1" applyAlignment="1">
      <alignment wrapText="1"/>
    </xf>
    <xf numFmtId="164" fontId="0" fillId="4" borderId="10" xfId="0" applyNumberFormat="1" applyFill="1" applyBorder="1" applyAlignment="1">
      <alignment wrapText="1"/>
    </xf>
    <xf numFmtId="164" fontId="0" fillId="4" borderId="15" xfId="0" applyNumberFormat="1" applyFill="1" applyBorder="1" applyAlignment="1">
      <alignment wrapText="1"/>
    </xf>
    <xf numFmtId="164" fontId="0" fillId="4" borderId="16" xfId="0" applyNumberFormat="1" applyFill="1" applyBorder="1" applyAlignment="1">
      <alignment wrapText="1"/>
    </xf>
    <xf numFmtId="164" fontId="0" fillId="4" borderId="17" xfId="0" applyNumberFormat="1" applyFill="1" applyBorder="1" applyAlignment="1">
      <alignment wrapText="1"/>
    </xf>
    <xf numFmtId="0" fontId="3" fillId="5" borderId="19" xfId="0" applyFont="1" applyFill="1" applyBorder="1" applyAlignment="1">
      <alignment wrapText="1"/>
    </xf>
    <xf numFmtId="0" fontId="3" fillId="5" borderId="9" xfId="0" applyFont="1" applyFill="1" applyBorder="1" applyAlignment="1">
      <alignment wrapText="1"/>
    </xf>
    <xf numFmtId="0" fontId="3" fillId="5" borderId="10" xfId="0" applyFont="1" applyFill="1"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0" fillId="5" borderId="14" xfId="0" applyFill="1" applyBorder="1" applyAlignment="1">
      <alignment wrapText="1"/>
    </xf>
    <xf numFmtId="164" fontId="0" fillId="5" borderId="9" xfId="0" applyNumberFormat="1" applyFill="1" applyBorder="1" applyAlignment="1">
      <alignment wrapText="1"/>
    </xf>
    <xf numFmtId="164" fontId="0" fillId="5" borderId="15" xfId="0" applyNumberFormat="1" applyFill="1" applyBorder="1" applyAlignment="1">
      <alignment wrapText="1"/>
    </xf>
    <xf numFmtId="164" fontId="0" fillId="5" borderId="16" xfId="0" applyNumberFormat="1" applyFill="1" applyBorder="1" applyAlignment="1">
      <alignment wrapText="1"/>
    </xf>
    <xf numFmtId="0" fontId="0" fillId="5" borderId="17" xfId="0" applyFill="1" applyBorder="1" applyAlignment="1">
      <alignment wrapText="1"/>
    </xf>
    <xf numFmtId="0" fontId="3" fillId="2" borderId="20" xfId="0" applyFont="1" applyFill="1" applyBorder="1" applyAlignment="1">
      <alignment wrapText="1"/>
    </xf>
    <xf numFmtId="0" fontId="3" fillId="6" borderId="8" xfId="0" applyFont="1" applyFill="1" applyBorder="1" applyAlignment="1">
      <alignment wrapText="1"/>
    </xf>
    <xf numFmtId="0" fontId="3" fillId="2" borderId="9" xfId="0" applyFont="1" applyFill="1" applyBorder="1" applyAlignment="1">
      <alignment wrapText="1"/>
    </xf>
    <xf numFmtId="0" fontId="3" fillId="6" borderId="22" xfId="0" applyFont="1" applyFill="1" applyBorder="1" applyAlignment="1">
      <alignment wrapText="1"/>
    </xf>
    <xf numFmtId="0" fontId="0" fillId="0" borderId="9" xfId="0" applyBorder="1" applyAlignment="1">
      <alignment wrapText="1"/>
    </xf>
    <xf numFmtId="0" fontId="0" fillId="6" borderId="22" xfId="0" applyFill="1" applyBorder="1" applyAlignment="1">
      <alignment wrapText="1"/>
    </xf>
    <xf numFmtId="0" fontId="0" fillId="0" borderId="11" xfId="0" applyBorder="1" applyAlignment="1">
      <alignment wrapText="1"/>
    </xf>
    <xf numFmtId="0" fontId="0" fillId="6" borderId="23" xfId="0" applyFill="1" applyBorder="1" applyAlignment="1">
      <alignment wrapText="1"/>
    </xf>
    <xf numFmtId="0" fontId="0" fillId="0" borderId="13" xfId="0" applyBorder="1" applyAlignment="1">
      <alignment wrapText="1"/>
    </xf>
    <xf numFmtId="0" fontId="0" fillId="6" borderId="24" xfId="0" applyFill="1" applyBorder="1" applyAlignment="1">
      <alignment wrapText="1"/>
    </xf>
    <xf numFmtId="0" fontId="0" fillId="0" borderId="15" xfId="0" applyBorder="1" applyAlignment="1">
      <alignment wrapText="1"/>
    </xf>
    <xf numFmtId="0" fontId="0" fillId="6" borderId="25" xfId="0" applyFill="1" applyBorder="1" applyAlignment="1">
      <alignment wrapText="1"/>
    </xf>
    <xf numFmtId="0" fontId="3" fillId="3" borderId="9" xfId="0" applyFont="1" applyFill="1" applyBorder="1" applyAlignment="1">
      <alignment wrapText="1"/>
    </xf>
    <xf numFmtId="0" fontId="3" fillId="3" borderId="10" xfId="0" applyFont="1"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1" fillId="2" borderId="3" xfId="0" applyFont="1" applyFill="1" applyBorder="1" applyAlignment="1">
      <alignment wrapText="1"/>
    </xf>
    <xf numFmtId="0" fontId="0" fillId="0" borderId="3" xfId="0" applyBorder="1" applyAlignment="1">
      <alignment wrapText="1"/>
    </xf>
    <xf numFmtId="0" fontId="3" fillId="2" borderId="10" xfId="0" applyFont="1" applyFill="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7" borderId="3" xfId="0" applyFill="1" applyBorder="1" applyAlignment="1">
      <alignment wrapText="1"/>
    </xf>
    <xf numFmtId="164" fontId="0" fillId="7" borderId="3" xfId="0" applyNumberFormat="1" applyFill="1" applyBorder="1" applyAlignment="1">
      <alignment wrapText="1"/>
    </xf>
    <xf numFmtId="164" fontId="0" fillId="7" borderId="16" xfId="0" applyNumberFormat="1" applyFill="1" applyBorder="1" applyAlignment="1">
      <alignment wrapText="1"/>
    </xf>
    <xf numFmtId="164" fontId="0" fillId="7" borderId="10" xfId="0" applyNumberFormat="1" applyFill="1" applyBorder="1" applyAlignment="1">
      <alignment wrapText="1"/>
    </xf>
    <xf numFmtId="164" fontId="0" fillId="7" borderId="9" xfId="0" applyNumberFormat="1" applyFill="1" applyBorder="1" applyAlignment="1">
      <alignment wrapText="1"/>
    </xf>
    <xf numFmtId="164" fontId="0" fillId="7" borderId="15" xfId="0" applyNumberFormat="1" applyFill="1" applyBorder="1" applyAlignment="1">
      <alignment wrapText="1"/>
    </xf>
    <xf numFmtId="0" fontId="5" fillId="0" borderId="0" xfId="0" applyFont="1"/>
    <xf numFmtId="0" fontId="9" fillId="4" borderId="3" xfId="0" applyFont="1" applyFill="1" applyBorder="1" applyAlignment="1">
      <alignment wrapText="1"/>
    </xf>
    <xf numFmtId="0" fontId="9" fillId="8" borderId="3" xfId="0" applyFont="1" applyFill="1" applyBorder="1" applyAlignment="1">
      <alignment wrapText="1"/>
    </xf>
    <xf numFmtId="0" fontId="9" fillId="9" borderId="3" xfId="0" applyFont="1" applyFill="1" applyBorder="1" applyAlignment="1">
      <alignment wrapText="1"/>
    </xf>
    <xf numFmtId="0" fontId="9" fillId="5" borderId="3" xfId="0" applyFont="1" applyFill="1" applyBorder="1" applyAlignment="1">
      <alignment wrapText="1"/>
    </xf>
    <xf numFmtId="0" fontId="9" fillId="10" borderId="3" xfId="0" applyFont="1" applyFill="1" applyBorder="1" applyAlignment="1">
      <alignment wrapText="1"/>
    </xf>
    <xf numFmtId="0" fontId="0" fillId="7" borderId="0" xfId="0" applyFill="1" applyAlignment="1">
      <alignment wrapText="1"/>
    </xf>
    <xf numFmtId="0" fontId="4" fillId="7" borderId="0" xfId="0" applyFont="1" applyFill="1" applyAlignment="1">
      <alignment wrapText="1"/>
    </xf>
    <xf numFmtId="164" fontId="0" fillId="4" borderId="26" xfId="0" applyNumberFormat="1" applyFill="1" applyBorder="1" applyAlignment="1">
      <alignment wrapText="1"/>
    </xf>
    <xf numFmtId="164" fontId="0" fillId="4" borderId="29" xfId="0" applyNumberFormat="1" applyFill="1" applyBorder="1" applyAlignment="1">
      <alignment wrapText="1"/>
    </xf>
    <xf numFmtId="0" fontId="0" fillId="11" borderId="28" xfId="0" applyFill="1" applyBorder="1" applyAlignment="1">
      <alignment wrapText="1"/>
    </xf>
    <xf numFmtId="0" fontId="0" fillId="11" borderId="9" xfId="0" applyFill="1" applyBorder="1" applyAlignment="1">
      <alignment wrapText="1"/>
    </xf>
    <xf numFmtId="0" fontId="3" fillId="2" borderId="31" xfId="0" applyFont="1" applyFill="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0" xfId="0" applyBorder="1" applyAlignment="1">
      <alignment wrapText="1"/>
    </xf>
    <xf numFmtId="0" fontId="1" fillId="2" borderId="30" xfId="0" applyFont="1" applyFill="1" applyBorder="1" applyAlignment="1">
      <alignment wrapText="1"/>
    </xf>
    <xf numFmtId="164" fontId="0" fillId="7" borderId="17" xfId="0" applyNumberFormat="1" applyFill="1" applyBorder="1" applyAlignment="1">
      <alignment wrapText="1"/>
    </xf>
    <xf numFmtId="0" fontId="10" fillId="7" borderId="3" xfId="0" applyFont="1" applyFill="1" applyBorder="1" applyAlignment="1">
      <alignment wrapText="1"/>
    </xf>
    <xf numFmtId="0" fontId="11" fillId="0" borderId="0" xfId="0" applyFont="1"/>
    <xf numFmtId="0" fontId="3" fillId="5" borderId="26" xfId="0" applyFont="1" applyFill="1" applyBorder="1" applyAlignment="1">
      <alignment wrapText="1"/>
    </xf>
    <xf numFmtId="0" fontId="0" fillId="5" borderId="26" xfId="0" applyFill="1" applyBorder="1" applyAlignment="1">
      <alignment wrapText="1"/>
    </xf>
    <xf numFmtId="0" fontId="0" fillId="5" borderId="27" xfId="0" applyFill="1" applyBorder="1" applyAlignment="1">
      <alignment wrapText="1"/>
    </xf>
    <xf numFmtId="0" fontId="0" fillId="5" borderId="28" xfId="0" applyFill="1" applyBorder="1" applyAlignment="1">
      <alignment wrapText="1"/>
    </xf>
    <xf numFmtId="164" fontId="9" fillId="4" borderId="3" xfId="0" applyNumberFormat="1" applyFont="1" applyFill="1" applyBorder="1" applyAlignment="1">
      <alignment wrapText="1"/>
    </xf>
    <xf numFmtId="164" fontId="9" fillId="8" borderId="3" xfId="0" applyNumberFormat="1" applyFont="1" applyFill="1" applyBorder="1" applyAlignment="1">
      <alignment wrapText="1"/>
    </xf>
    <xf numFmtId="164" fontId="9" fillId="9" borderId="3" xfId="0" applyNumberFormat="1" applyFont="1" applyFill="1" applyBorder="1" applyAlignment="1">
      <alignment wrapText="1"/>
    </xf>
    <xf numFmtId="164" fontId="9" fillId="5" borderId="3" xfId="0" applyNumberFormat="1" applyFont="1" applyFill="1" applyBorder="1" applyAlignment="1">
      <alignment wrapText="1"/>
    </xf>
    <xf numFmtId="164" fontId="9" fillId="10" borderId="3" xfId="0" applyNumberFormat="1" applyFont="1" applyFill="1" applyBorder="1" applyAlignment="1">
      <alignment wrapText="1"/>
    </xf>
    <xf numFmtId="0" fontId="6" fillId="0" borderId="3" xfId="0" applyFont="1" applyBorder="1" applyAlignment="1">
      <alignment wrapText="1"/>
    </xf>
    <xf numFmtId="0" fontId="0" fillId="7" borderId="0" xfId="0" applyFill="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5" borderId="6" xfId="0" applyFont="1" applyFill="1" applyBorder="1" applyAlignment="1">
      <alignment horizontal="center" wrapText="1"/>
    </xf>
    <xf numFmtId="0" fontId="3" fillId="5" borderId="7" xfId="0" applyFont="1" applyFill="1" applyBorder="1" applyAlignment="1">
      <alignment horizontal="center" wrapText="1"/>
    </xf>
    <xf numFmtId="0" fontId="3" fillId="5" borderId="18" xfId="0" applyFont="1" applyFill="1" applyBorder="1" applyAlignment="1">
      <alignment horizont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3" borderId="20" xfId="0" applyFont="1" applyFill="1" applyBorder="1" applyAlignment="1">
      <alignment horizontal="center" wrapText="1"/>
    </xf>
    <xf numFmtId="0" fontId="3" fillId="3" borderId="21" xfId="0" applyFont="1" applyFill="1" applyBorder="1" applyAlignment="1">
      <alignment horizontal="center" wrapText="1"/>
    </xf>
    <xf numFmtId="0" fontId="3" fillId="3" borderId="1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
  <sheetViews>
    <sheetView tabSelected="1" topLeftCell="B1" zoomScale="130" zoomScaleNormal="130" workbookViewId="0">
      <pane xSplit="3" ySplit="2" topLeftCell="E31" activePane="bottomRight" state="frozen"/>
      <selection activeCell="B1" sqref="B1"/>
      <selection pane="topRight" activeCell="C1" sqref="C1"/>
      <selection pane="bottomLeft" activeCell="B3" sqref="B3"/>
      <selection pane="bottomRight" activeCell="V33" sqref="E32:V33"/>
    </sheetView>
  </sheetViews>
  <sheetFormatPr baseColWidth="10" defaultColWidth="8.83203125" defaultRowHeight="15" x14ac:dyDescent="0.2"/>
  <cols>
    <col min="1" max="1" width="20.5" style="2" bestFit="1" customWidth="1"/>
    <col min="2" max="2" width="20.5" style="2" customWidth="1"/>
    <col min="3" max="3" width="20.5" style="2" bestFit="1" customWidth="1"/>
    <col min="4" max="4" width="21" style="2" customWidth="1"/>
    <col min="5" max="5" width="15.83203125" style="2" customWidth="1"/>
    <col min="6" max="9" width="8.83203125" style="2"/>
    <col min="10" max="10" width="14.83203125" style="2" customWidth="1"/>
    <col min="11" max="11" width="18" style="2" customWidth="1"/>
    <col min="12" max="12" width="16.6640625" style="2" customWidth="1"/>
    <col min="13" max="14" width="19.1640625" style="2" customWidth="1"/>
    <col min="15" max="16" width="17" style="2" customWidth="1"/>
    <col min="17" max="17" width="16.83203125" style="2" customWidth="1"/>
    <col min="18" max="19" width="15.6640625" style="2" customWidth="1"/>
    <col min="20" max="20" width="17" style="2" customWidth="1"/>
    <col min="21" max="23" width="17.83203125" style="2" customWidth="1"/>
    <col min="24" max="24" width="19.6640625" style="2" customWidth="1"/>
    <col min="25" max="28" width="8.83203125" style="2"/>
    <col min="29" max="29" width="90.83203125" style="2" customWidth="1"/>
    <col min="30" max="30" width="25" style="2" customWidth="1"/>
    <col min="31" max="16384" width="8.83203125" style="2"/>
  </cols>
  <sheetData>
    <row r="1" spans="1:31" s="11" customFormat="1" ht="82" customHeight="1" x14ac:dyDescent="0.15">
      <c r="A1" s="45" t="s">
        <v>0</v>
      </c>
      <c r="B1" s="95" t="s">
        <v>159</v>
      </c>
      <c r="C1" s="65" t="s">
        <v>0</v>
      </c>
      <c r="D1" s="67" t="s">
        <v>1</v>
      </c>
      <c r="E1" s="110" t="s">
        <v>96</v>
      </c>
      <c r="F1" s="111"/>
      <c r="G1" s="111"/>
      <c r="H1" s="111"/>
      <c r="I1" s="112"/>
      <c r="J1" s="110" t="s">
        <v>97</v>
      </c>
      <c r="K1" s="112"/>
      <c r="L1" s="110" t="s">
        <v>98</v>
      </c>
      <c r="M1" s="111"/>
      <c r="N1" s="111"/>
      <c r="O1" s="111"/>
      <c r="P1" s="112"/>
      <c r="Q1" s="110" t="s">
        <v>99</v>
      </c>
      <c r="R1" s="111"/>
      <c r="S1" s="112"/>
      <c r="T1" s="110" t="s">
        <v>100</v>
      </c>
      <c r="U1" s="111"/>
      <c r="V1" s="112"/>
      <c r="W1" s="113" t="s">
        <v>101</v>
      </c>
      <c r="X1" s="114"/>
      <c r="Y1" s="114"/>
      <c r="Z1" s="114"/>
      <c r="AA1" s="114"/>
      <c r="AB1" s="115"/>
      <c r="AC1" s="32" t="s">
        <v>2</v>
      </c>
      <c r="AD1" s="46" t="s">
        <v>103</v>
      </c>
      <c r="AE1" s="10"/>
    </row>
    <row r="2" spans="1:31" s="11" customFormat="1" ht="202" customHeight="1" x14ac:dyDescent="0.15">
      <c r="A2" s="47" t="s">
        <v>6</v>
      </c>
      <c r="B2" s="91"/>
      <c r="C2" s="65" t="s">
        <v>6</v>
      </c>
      <c r="D2" s="67" t="s">
        <v>6</v>
      </c>
      <c r="E2" s="19" t="s">
        <v>10</v>
      </c>
      <c r="F2" s="8" t="s">
        <v>11</v>
      </c>
      <c r="G2" s="8" t="s">
        <v>12</v>
      </c>
      <c r="H2" s="8" t="s">
        <v>13</v>
      </c>
      <c r="I2" s="20" t="s">
        <v>14</v>
      </c>
      <c r="J2" s="19" t="s">
        <v>15</v>
      </c>
      <c r="K2" s="20" t="s">
        <v>16</v>
      </c>
      <c r="L2" s="19" t="s">
        <v>17</v>
      </c>
      <c r="M2" s="8" t="s">
        <v>18</v>
      </c>
      <c r="N2" s="8" t="s">
        <v>19</v>
      </c>
      <c r="O2" s="8" t="s">
        <v>20</v>
      </c>
      <c r="P2" s="20" t="s">
        <v>21</v>
      </c>
      <c r="Q2" s="19" t="s">
        <v>22</v>
      </c>
      <c r="R2" s="8" t="s">
        <v>23</v>
      </c>
      <c r="S2" s="20" t="s">
        <v>24</v>
      </c>
      <c r="T2" s="19" t="s">
        <v>25</v>
      </c>
      <c r="U2" s="8" t="s">
        <v>26</v>
      </c>
      <c r="V2" s="20" t="s">
        <v>27</v>
      </c>
      <c r="W2" s="99"/>
      <c r="X2" s="33" t="s">
        <v>28</v>
      </c>
      <c r="Y2" s="9" t="s">
        <v>29</v>
      </c>
      <c r="Z2" s="9" t="s">
        <v>30</v>
      </c>
      <c r="AA2" s="9" t="s">
        <v>31</v>
      </c>
      <c r="AB2" s="9" t="s">
        <v>32</v>
      </c>
      <c r="AC2" s="34" t="s">
        <v>6</v>
      </c>
      <c r="AD2" s="48" t="s">
        <v>33</v>
      </c>
      <c r="AE2" s="10"/>
    </row>
    <row r="3" spans="1:31" ht="16" x14ac:dyDescent="0.2">
      <c r="A3" s="49" t="s">
        <v>34</v>
      </c>
      <c r="B3" s="92" t="s">
        <v>160</v>
      </c>
      <c r="C3" s="66" t="s">
        <v>34</v>
      </c>
      <c r="D3" s="68" t="s">
        <v>35</v>
      </c>
      <c r="E3" s="21">
        <v>3</v>
      </c>
      <c r="F3" s="4">
        <v>6</v>
      </c>
      <c r="G3" s="4">
        <v>6</v>
      </c>
      <c r="H3" s="4">
        <v>6</v>
      </c>
      <c r="I3" s="22">
        <v>6</v>
      </c>
      <c r="J3" s="21">
        <v>5</v>
      </c>
      <c r="K3" s="22">
        <v>5</v>
      </c>
      <c r="L3" s="21">
        <v>6</v>
      </c>
      <c r="M3" s="4">
        <v>5</v>
      </c>
      <c r="N3" s="4">
        <v>6</v>
      </c>
      <c r="O3" s="4">
        <v>5</v>
      </c>
      <c r="P3" s="22">
        <v>5</v>
      </c>
      <c r="Q3" s="21">
        <v>6</v>
      </c>
      <c r="R3" s="4">
        <v>5</v>
      </c>
      <c r="S3" s="22">
        <v>6</v>
      </c>
      <c r="T3" s="21">
        <v>6</v>
      </c>
      <c r="U3" s="4">
        <v>5</v>
      </c>
      <c r="V3" s="22">
        <v>5</v>
      </c>
      <c r="W3" s="100"/>
      <c r="X3" s="35">
        <v>3</v>
      </c>
      <c r="Y3" s="5">
        <v>2</v>
      </c>
      <c r="Z3" s="5">
        <v>4</v>
      </c>
      <c r="AA3" s="5">
        <v>5</v>
      </c>
      <c r="AB3" s="5">
        <v>1</v>
      </c>
      <c r="AC3" s="36"/>
      <c r="AD3" s="50">
        <v>1</v>
      </c>
    </row>
    <row r="4" spans="1:31" ht="16" x14ac:dyDescent="0.2">
      <c r="A4" s="49" t="s">
        <v>39</v>
      </c>
      <c r="B4" s="92" t="s">
        <v>160</v>
      </c>
      <c r="C4" s="66" t="s">
        <v>39</v>
      </c>
      <c r="D4" s="68" t="s">
        <v>40</v>
      </c>
      <c r="E4" s="21">
        <v>6</v>
      </c>
      <c r="F4" s="4">
        <v>6</v>
      </c>
      <c r="G4" s="4">
        <v>2</v>
      </c>
      <c r="H4" s="4">
        <v>6</v>
      </c>
      <c r="I4" s="22">
        <v>6</v>
      </c>
      <c r="J4" s="21">
        <v>6</v>
      </c>
      <c r="K4" s="22">
        <v>5</v>
      </c>
      <c r="L4" s="21">
        <v>5</v>
      </c>
      <c r="M4" s="4">
        <v>5</v>
      </c>
      <c r="N4" s="4">
        <v>5</v>
      </c>
      <c r="O4" s="4">
        <v>4</v>
      </c>
      <c r="P4" s="22">
        <v>4</v>
      </c>
      <c r="Q4" s="21">
        <v>6</v>
      </c>
      <c r="R4" s="4">
        <v>5</v>
      </c>
      <c r="S4" s="22">
        <v>1</v>
      </c>
      <c r="T4" s="21">
        <v>5</v>
      </c>
      <c r="U4" s="4">
        <v>3</v>
      </c>
      <c r="V4" s="22">
        <v>1</v>
      </c>
      <c r="W4" s="100"/>
      <c r="X4" s="35">
        <v>1</v>
      </c>
      <c r="Y4" s="5">
        <v>2</v>
      </c>
      <c r="Z4" s="5">
        <v>3</v>
      </c>
      <c r="AA4" s="5">
        <v>4</v>
      </c>
      <c r="AB4" s="5">
        <v>5</v>
      </c>
      <c r="AC4" s="36"/>
      <c r="AD4" s="50">
        <v>1</v>
      </c>
    </row>
    <row r="5" spans="1:31" ht="64" x14ac:dyDescent="0.2">
      <c r="A5" s="49" t="s">
        <v>49</v>
      </c>
      <c r="B5" s="92" t="s">
        <v>160</v>
      </c>
      <c r="C5" s="66" t="s">
        <v>49</v>
      </c>
      <c r="D5" s="68" t="s">
        <v>50</v>
      </c>
      <c r="E5" s="21">
        <v>4</v>
      </c>
      <c r="F5" s="4">
        <v>6</v>
      </c>
      <c r="G5" s="4">
        <v>6</v>
      </c>
      <c r="H5" s="4">
        <v>6</v>
      </c>
      <c r="I5" s="22">
        <v>5</v>
      </c>
      <c r="J5" s="21">
        <v>6</v>
      </c>
      <c r="K5" s="22">
        <v>6</v>
      </c>
      <c r="L5" s="21">
        <v>5</v>
      </c>
      <c r="M5" s="4">
        <v>5</v>
      </c>
      <c r="N5" s="4">
        <v>5</v>
      </c>
      <c r="O5" s="4">
        <v>5</v>
      </c>
      <c r="P5" s="22">
        <v>6</v>
      </c>
      <c r="Q5" s="21">
        <v>6</v>
      </c>
      <c r="R5" s="4">
        <v>6</v>
      </c>
      <c r="S5" s="22">
        <v>6</v>
      </c>
      <c r="T5" s="21">
        <v>4</v>
      </c>
      <c r="U5" s="4">
        <v>4</v>
      </c>
      <c r="V5" s="22">
        <v>3</v>
      </c>
      <c r="W5" s="100"/>
      <c r="X5" s="35">
        <v>5</v>
      </c>
      <c r="Y5" s="5">
        <v>1</v>
      </c>
      <c r="Z5" s="5">
        <v>3</v>
      </c>
      <c r="AA5" s="5">
        <v>2</v>
      </c>
      <c r="AB5" s="5">
        <v>4</v>
      </c>
      <c r="AC5" s="36" t="s">
        <v>51</v>
      </c>
      <c r="AD5" s="50">
        <v>1</v>
      </c>
    </row>
    <row r="6" spans="1:31" ht="335" x14ac:dyDescent="0.2">
      <c r="A6" s="49" t="s">
        <v>55</v>
      </c>
      <c r="B6" s="92" t="s">
        <v>160</v>
      </c>
      <c r="C6" s="66" t="s">
        <v>55</v>
      </c>
      <c r="D6" s="68" t="s">
        <v>56</v>
      </c>
      <c r="E6" s="21">
        <v>5</v>
      </c>
      <c r="F6" s="4">
        <v>6</v>
      </c>
      <c r="G6" s="4">
        <v>4</v>
      </c>
      <c r="H6" s="4">
        <v>2</v>
      </c>
      <c r="I6" s="22">
        <v>3</v>
      </c>
      <c r="J6" s="21">
        <v>5</v>
      </c>
      <c r="K6" s="22">
        <v>5</v>
      </c>
      <c r="L6" s="21">
        <v>6</v>
      </c>
      <c r="M6" s="4">
        <v>6</v>
      </c>
      <c r="N6" s="4">
        <v>6</v>
      </c>
      <c r="O6" s="4">
        <v>5</v>
      </c>
      <c r="P6" s="22">
        <v>6</v>
      </c>
      <c r="Q6" s="21">
        <v>6</v>
      </c>
      <c r="R6" s="4">
        <v>6</v>
      </c>
      <c r="S6" s="22">
        <v>5</v>
      </c>
      <c r="T6" s="21">
        <v>4</v>
      </c>
      <c r="U6" s="4">
        <v>6</v>
      </c>
      <c r="V6" s="22">
        <v>5</v>
      </c>
      <c r="W6" s="100"/>
      <c r="X6" s="35">
        <v>3</v>
      </c>
      <c r="Y6" s="5">
        <v>2</v>
      </c>
      <c r="Z6" s="5">
        <v>1</v>
      </c>
      <c r="AA6" s="5">
        <v>5</v>
      </c>
      <c r="AB6" s="5">
        <v>4</v>
      </c>
      <c r="AC6" s="36" t="s">
        <v>57</v>
      </c>
      <c r="AD6" s="50">
        <v>2</v>
      </c>
    </row>
    <row r="7" spans="1:31" ht="16" x14ac:dyDescent="0.2">
      <c r="A7" s="49" t="s">
        <v>64</v>
      </c>
      <c r="B7" s="92" t="s">
        <v>160</v>
      </c>
      <c r="C7" s="66" t="s">
        <v>64</v>
      </c>
      <c r="D7" s="68" t="s">
        <v>65</v>
      </c>
      <c r="E7" s="21">
        <v>1</v>
      </c>
      <c r="F7" s="4">
        <v>1</v>
      </c>
      <c r="G7" s="4">
        <v>1</v>
      </c>
      <c r="H7" s="4">
        <v>1</v>
      </c>
      <c r="I7" s="22">
        <v>1</v>
      </c>
      <c r="J7" s="21">
        <v>5</v>
      </c>
      <c r="K7" s="22">
        <v>5</v>
      </c>
      <c r="L7" s="21">
        <v>6</v>
      </c>
      <c r="M7" s="4">
        <v>3</v>
      </c>
      <c r="N7" s="4">
        <v>2</v>
      </c>
      <c r="O7" s="4">
        <v>5</v>
      </c>
      <c r="P7" s="22">
        <v>5</v>
      </c>
      <c r="Q7" s="21">
        <v>5</v>
      </c>
      <c r="R7" s="4">
        <v>5</v>
      </c>
      <c r="S7" s="22">
        <v>5</v>
      </c>
      <c r="T7" s="21">
        <v>5</v>
      </c>
      <c r="U7" s="4">
        <v>5</v>
      </c>
      <c r="V7" s="22">
        <v>5</v>
      </c>
      <c r="W7" s="100"/>
      <c r="X7" s="35">
        <v>5</v>
      </c>
      <c r="Y7" s="5">
        <v>1</v>
      </c>
      <c r="Z7" s="5">
        <v>3</v>
      </c>
      <c r="AA7" s="5">
        <v>2</v>
      </c>
      <c r="AB7" s="5">
        <v>4</v>
      </c>
      <c r="AC7" s="36"/>
      <c r="AD7" s="50">
        <v>1</v>
      </c>
    </row>
    <row r="8" spans="1:31" ht="16" x14ac:dyDescent="0.2">
      <c r="A8" s="49" t="s">
        <v>68</v>
      </c>
      <c r="B8" s="92" t="s">
        <v>160</v>
      </c>
      <c r="C8" s="66" t="s">
        <v>68</v>
      </c>
      <c r="D8" s="68" t="s">
        <v>69</v>
      </c>
      <c r="E8" s="21"/>
      <c r="F8" s="4"/>
      <c r="G8" s="4"/>
      <c r="H8" s="4"/>
      <c r="I8" s="22"/>
      <c r="J8" s="21"/>
      <c r="K8" s="22"/>
      <c r="L8" s="21"/>
      <c r="M8" s="4"/>
      <c r="N8" s="4"/>
      <c r="O8" s="4"/>
      <c r="P8" s="22"/>
      <c r="Q8" s="21"/>
      <c r="R8" s="4"/>
      <c r="S8" s="22"/>
      <c r="T8" s="21"/>
      <c r="U8" s="4"/>
      <c r="V8" s="22"/>
      <c r="W8" s="100"/>
      <c r="X8" s="35"/>
      <c r="Y8" s="5"/>
      <c r="Z8" s="5"/>
      <c r="AA8" s="5"/>
      <c r="AB8" s="5"/>
      <c r="AC8" s="36"/>
      <c r="AD8" s="50"/>
    </row>
    <row r="9" spans="1:31" ht="64" x14ac:dyDescent="0.2">
      <c r="A9" s="49" t="s">
        <v>73</v>
      </c>
      <c r="B9" s="92" t="s">
        <v>160</v>
      </c>
      <c r="C9" s="66" t="s">
        <v>73</v>
      </c>
      <c r="D9" s="68" t="s">
        <v>74</v>
      </c>
      <c r="E9" s="21">
        <v>5</v>
      </c>
      <c r="F9" s="4">
        <v>2</v>
      </c>
      <c r="G9" s="4">
        <v>3</v>
      </c>
      <c r="H9" s="4">
        <v>4</v>
      </c>
      <c r="I9" s="22">
        <v>4</v>
      </c>
      <c r="J9" s="21">
        <v>5</v>
      </c>
      <c r="K9" s="22">
        <v>4</v>
      </c>
      <c r="L9" s="21">
        <v>4</v>
      </c>
      <c r="M9" s="4">
        <v>4</v>
      </c>
      <c r="N9" s="4">
        <v>3</v>
      </c>
      <c r="O9" s="4">
        <v>5</v>
      </c>
      <c r="P9" s="22">
        <v>4</v>
      </c>
      <c r="Q9" s="21">
        <v>5</v>
      </c>
      <c r="R9" s="4">
        <v>5</v>
      </c>
      <c r="S9" s="22">
        <v>4</v>
      </c>
      <c r="T9" s="21">
        <v>4</v>
      </c>
      <c r="U9" s="4">
        <v>4</v>
      </c>
      <c r="V9" s="22">
        <v>4</v>
      </c>
      <c r="W9" s="100"/>
      <c r="X9" s="35">
        <v>1</v>
      </c>
      <c r="Y9" s="5">
        <v>2</v>
      </c>
      <c r="Z9" s="5">
        <v>4</v>
      </c>
      <c r="AA9" s="5">
        <v>3</v>
      </c>
      <c r="AB9" s="5">
        <v>5</v>
      </c>
      <c r="AC9" s="36" t="s">
        <v>75</v>
      </c>
      <c r="AD9" s="50">
        <v>1</v>
      </c>
    </row>
    <row r="10" spans="1:31" ht="32" x14ac:dyDescent="0.2">
      <c r="A10" s="49" t="s">
        <v>79</v>
      </c>
      <c r="B10" s="92" t="s">
        <v>160</v>
      </c>
      <c r="C10" s="66" t="s">
        <v>79</v>
      </c>
      <c r="D10" s="68" t="s">
        <v>80</v>
      </c>
      <c r="E10" s="21">
        <v>4</v>
      </c>
      <c r="F10" s="4">
        <v>5</v>
      </c>
      <c r="G10" s="4">
        <v>4</v>
      </c>
      <c r="H10" s="4">
        <v>3</v>
      </c>
      <c r="I10" s="22">
        <v>3</v>
      </c>
      <c r="J10" s="21">
        <v>4</v>
      </c>
      <c r="K10" s="22">
        <v>6</v>
      </c>
      <c r="L10" s="21">
        <v>6</v>
      </c>
      <c r="M10" s="4">
        <v>5</v>
      </c>
      <c r="N10" s="4">
        <v>4</v>
      </c>
      <c r="O10" s="4">
        <v>5</v>
      </c>
      <c r="P10" s="22">
        <v>5</v>
      </c>
      <c r="Q10" s="21">
        <v>5</v>
      </c>
      <c r="R10" s="4">
        <v>5</v>
      </c>
      <c r="S10" s="22">
        <v>6</v>
      </c>
      <c r="T10" s="21">
        <v>5</v>
      </c>
      <c r="U10" s="4">
        <v>4</v>
      </c>
      <c r="V10" s="22">
        <v>3</v>
      </c>
      <c r="W10" s="100"/>
      <c r="X10" s="35">
        <v>4</v>
      </c>
      <c r="Y10" s="5">
        <v>3</v>
      </c>
      <c r="Z10" s="5">
        <v>2</v>
      </c>
      <c r="AA10" s="5">
        <v>1</v>
      </c>
      <c r="AB10" s="5">
        <v>5</v>
      </c>
      <c r="AC10" s="36"/>
      <c r="AD10" s="50">
        <v>1</v>
      </c>
    </row>
    <row r="11" spans="1:31" ht="16" x14ac:dyDescent="0.2">
      <c r="A11" s="49" t="s">
        <v>83</v>
      </c>
      <c r="B11" s="92" t="s">
        <v>160</v>
      </c>
      <c r="C11" s="66" t="s">
        <v>83</v>
      </c>
      <c r="D11" s="68" t="s">
        <v>84</v>
      </c>
      <c r="E11" s="21">
        <v>5</v>
      </c>
      <c r="F11" s="4">
        <v>5</v>
      </c>
      <c r="G11" s="4">
        <v>3</v>
      </c>
      <c r="H11" s="4">
        <v>3</v>
      </c>
      <c r="I11" s="22">
        <v>4</v>
      </c>
      <c r="J11" s="21">
        <v>3</v>
      </c>
      <c r="K11" s="22">
        <v>6</v>
      </c>
      <c r="L11" s="21">
        <v>5</v>
      </c>
      <c r="M11" s="4">
        <v>1</v>
      </c>
      <c r="N11" s="4">
        <v>6</v>
      </c>
      <c r="O11" s="4">
        <v>2</v>
      </c>
      <c r="P11" s="22">
        <v>6</v>
      </c>
      <c r="Q11" s="21">
        <v>6</v>
      </c>
      <c r="R11" s="4">
        <v>4</v>
      </c>
      <c r="S11" s="22">
        <v>6</v>
      </c>
      <c r="T11" s="21">
        <v>3</v>
      </c>
      <c r="U11" s="4">
        <v>6</v>
      </c>
      <c r="V11" s="22">
        <v>6</v>
      </c>
      <c r="W11" s="100"/>
      <c r="X11" s="35">
        <v>3</v>
      </c>
      <c r="Y11" s="5">
        <v>2</v>
      </c>
      <c r="Z11" s="5">
        <v>1</v>
      </c>
      <c r="AA11" s="5">
        <v>4</v>
      </c>
      <c r="AB11" s="5">
        <v>5</v>
      </c>
      <c r="AC11" s="36"/>
      <c r="AD11" s="50">
        <v>1</v>
      </c>
    </row>
    <row r="12" spans="1:31" ht="16" x14ac:dyDescent="0.2">
      <c r="A12" s="49" t="s">
        <v>88</v>
      </c>
      <c r="B12" s="92" t="s">
        <v>160</v>
      </c>
      <c r="C12" s="66" t="s">
        <v>88</v>
      </c>
      <c r="D12" s="68" t="s">
        <v>89</v>
      </c>
      <c r="E12" s="21">
        <v>1</v>
      </c>
      <c r="F12" s="4">
        <v>1</v>
      </c>
      <c r="G12" s="4">
        <v>6</v>
      </c>
      <c r="H12" s="4">
        <v>1</v>
      </c>
      <c r="I12" s="22">
        <v>6</v>
      </c>
      <c r="J12" s="21">
        <v>6</v>
      </c>
      <c r="K12" s="22">
        <v>6</v>
      </c>
      <c r="L12" s="21">
        <v>6</v>
      </c>
      <c r="M12" s="4">
        <v>6</v>
      </c>
      <c r="N12" s="4">
        <v>6</v>
      </c>
      <c r="O12" s="4">
        <v>6</v>
      </c>
      <c r="P12" s="22">
        <v>6</v>
      </c>
      <c r="Q12" s="21">
        <v>6</v>
      </c>
      <c r="R12" s="4">
        <v>6</v>
      </c>
      <c r="S12" s="22">
        <v>1</v>
      </c>
      <c r="T12" s="21">
        <v>1</v>
      </c>
      <c r="U12" s="4">
        <v>1</v>
      </c>
      <c r="V12" s="22">
        <v>6</v>
      </c>
      <c r="W12" s="100"/>
      <c r="X12" s="35">
        <v>5</v>
      </c>
      <c r="Y12" s="5">
        <v>3</v>
      </c>
      <c r="Z12" s="5">
        <v>2</v>
      </c>
      <c r="AA12" s="5">
        <v>1</v>
      </c>
      <c r="AB12" s="5">
        <v>4</v>
      </c>
      <c r="AC12" s="36"/>
      <c r="AD12" s="50">
        <v>1</v>
      </c>
    </row>
    <row r="13" spans="1:31" ht="16" x14ac:dyDescent="0.2">
      <c r="A13" s="49"/>
      <c r="B13" s="92" t="s">
        <v>160</v>
      </c>
      <c r="C13" s="66" t="s">
        <v>110</v>
      </c>
      <c r="D13" s="68" t="s">
        <v>111</v>
      </c>
      <c r="E13" s="21">
        <v>5</v>
      </c>
      <c r="F13" s="4">
        <v>3</v>
      </c>
      <c r="G13" s="4">
        <v>5</v>
      </c>
      <c r="H13" s="4">
        <v>3</v>
      </c>
      <c r="I13" s="22">
        <v>5</v>
      </c>
      <c r="J13" s="21">
        <v>2</v>
      </c>
      <c r="K13" s="22">
        <v>6</v>
      </c>
      <c r="L13" s="21">
        <v>5</v>
      </c>
      <c r="M13" s="4">
        <v>5</v>
      </c>
      <c r="N13" s="4">
        <v>5</v>
      </c>
      <c r="O13" s="4">
        <v>3</v>
      </c>
      <c r="P13" s="22">
        <v>3</v>
      </c>
      <c r="Q13" s="21">
        <v>6</v>
      </c>
      <c r="R13" s="4">
        <v>4</v>
      </c>
      <c r="S13" s="22">
        <v>3</v>
      </c>
      <c r="T13" s="21">
        <v>3</v>
      </c>
      <c r="U13" s="4">
        <v>6</v>
      </c>
      <c r="V13" s="22">
        <v>3</v>
      </c>
      <c r="W13" s="100"/>
      <c r="X13" s="35">
        <v>5</v>
      </c>
      <c r="Y13" s="5">
        <v>3</v>
      </c>
      <c r="Z13" s="5">
        <v>2</v>
      </c>
      <c r="AA13" s="5">
        <v>1</v>
      </c>
      <c r="AB13" s="5">
        <v>4</v>
      </c>
      <c r="AC13" s="36"/>
      <c r="AD13" s="50">
        <v>1</v>
      </c>
    </row>
    <row r="14" spans="1:31" ht="32" x14ac:dyDescent="0.2">
      <c r="A14" s="49"/>
      <c r="B14" s="92" t="s">
        <v>160</v>
      </c>
      <c r="C14" s="66" t="s">
        <v>114</v>
      </c>
      <c r="D14" s="68" t="s">
        <v>115</v>
      </c>
      <c r="E14" s="21">
        <v>6</v>
      </c>
      <c r="F14" s="4">
        <v>2</v>
      </c>
      <c r="G14" s="4">
        <v>5</v>
      </c>
      <c r="H14" s="4">
        <v>1</v>
      </c>
      <c r="I14" s="22">
        <v>2</v>
      </c>
      <c r="J14" s="21">
        <v>5</v>
      </c>
      <c r="K14" s="22">
        <v>6</v>
      </c>
      <c r="L14" s="21">
        <v>6</v>
      </c>
      <c r="M14" s="4">
        <v>6</v>
      </c>
      <c r="N14" s="4">
        <v>6</v>
      </c>
      <c r="O14" s="4">
        <v>5</v>
      </c>
      <c r="P14" s="22">
        <v>5</v>
      </c>
      <c r="Q14" s="21">
        <v>6</v>
      </c>
      <c r="R14" s="4">
        <v>6</v>
      </c>
      <c r="S14" s="22">
        <v>4</v>
      </c>
      <c r="T14" s="21">
        <v>4</v>
      </c>
      <c r="U14" s="4">
        <v>6</v>
      </c>
      <c r="V14" s="22">
        <v>6</v>
      </c>
      <c r="W14" s="100"/>
      <c r="X14" s="35">
        <v>1</v>
      </c>
      <c r="Y14" s="5">
        <v>4</v>
      </c>
      <c r="Z14" s="5">
        <v>2</v>
      </c>
      <c r="AA14" s="5">
        <v>3</v>
      </c>
      <c r="AB14" s="5">
        <v>5</v>
      </c>
      <c r="AC14" s="36"/>
      <c r="AD14" s="50">
        <v>1</v>
      </c>
    </row>
    <row r="15" spans="1:31" ht="16" x14ac:dyDescent="0.2">
      <c r="A15" s="49"/>
      <c r="B15" s="92" t="s">
        <v>160</v>
      </c>
      <c r="C15" s="66" t="s">
        <v>118</v>
      </c>
      <c r="D15" s="68" t="s">
        <v>119</v>
      </c>
      <c r="E15" s="21">
        <v>2</v>
      </c>
      <c r="F15" s="4">
        <v>5</v>
      </c>
      <c r="G15" s="4">
        <v>5</v>
      </c>
      <c r="H15" s="4">
        <v>3</v>
      </c>
      <c r="I15" s="22">
        <v>3</v>
      </c>
      <c r="J15" s="21">
        <v>4</v>
      </c>
      <c r="K15" s="22">
        <v>5</v>
      </c>
      <c r="L15" s="21">
        <v>4</v>
      </c>
      <c r="M15" s="4">
        <v>5</v>
      </c>
      <c r="N15" s="4">
        <v>3</v>
      </c>
      <c r="O15" s="4">
        <v>2</v>
      </c>
      <c r="P15" s="22">
        <v>4</v>
      </c>
      <c r="Q15" s="21">
        <v>5</v>
      </c>
      <c r="R15" s="4">
        <v>4</v>
      </c>
      <c r="S15" s="22">
        <v>4</v>
      </c>
      <c r="T15" s="21">
        <v>3</v>
      </c>
      <c r="U15" s="4">
        <v>5</v>
      </c>
      <c r="V15" s="22">
        <v>5</v>
      </c>
      <c r="W15" s="100"/>
      <c r="X15" s="35">
        <v>1</v>
      </c>
      <c r="Y15" s="5">
        <v>5</v>
      </c>
      <c r="Z15" s="5">
        <v>4</v>
      </c>
      <c r="AA15" s="5">
        <v>3</v>
      </c>
      <c r="AB15" s="5">
        <v>2</v>
      </c>
      <c r="AC15" s="36" t="s">
        <v>120</v>
      </c>
      <c r="AD15" s="50">
        <v>1</v>
      </c>
    </row>
    <row r="16" spans="1:31" ht="32" x14ac:dyDescent="0.2">
      <c r="A16" s="49"/>
      <c r="B16" s="92" t="s">
        <v>160</v>
      </c>
      <c r="C16" s="66" t="s">
        <v>123</v>
      </c>
      <c r="D16" s="68" t="s">
        <v>124</v>
      </c>
      <c r="E16" s="21">
        <v>6</v>
      </c>
      <c r="F16" s="4">
        <v>1</v>
      </c>
      <c r="G16" s="4">
        <v>3</v>
      </c>
      <c r="H16" s="4">
        <v>5</v>
      </c>
      <c r="I16" s="22">
        <v>5</v>
      </c>
      <c r="J16" s="21">
        <v>6</v>
      </c>
      <c r="K16" s="22">
        <v>5</v>
      </c>
      <c r="L16" s="21">
        <v>1</v>
      </c>
      <c r="M16" s="4">
        <v>4</v>
      </c>
      <c r="N16" s="4">
        <v>2</v>
      </c>
      <c r="O16" s="4">
        <v>3</v>
      </c>
      <c r="P16" s="22">
        <v>3</v>
      </c>
      <c r="Q16" s="21">
        <v>4</v>
      </c>
      <c r="R16" s="4">
        <v>3</v>
      </c>
      <c r="S16" s="22">
        <v>3</v>
      </c>
      <c r="T16" s="21">
        <v>4</v>
      </c>
      <c r="U16" s="4">
        <v>6</v>
      </c>
      <c r="V16" s="22">
        <v>2</v>
      </c>
      <c r="W16" s="100"/>
      <c r="X16" s="35">
        <v>1</v>
      </c>
      <c r="Y16" s="5">
        <v>3</v>
      </c>
      <c r="Z16" s="5">
        <v>5</v>
      </c>
      <c r="AA16" s="5">
        <v>2</v>
      </c>
      <c r="AB16" s="5">
        <v>4</v>
      </c>
      <c r="AC16" s="36" t="s">
        <v>125</v>
      </c>
      <c r="AD16" s="50">
        <v>1</v>
      </c>
    </row>
    <row r="17" spans="1:30" ht="16" x14ac:dyDescent="0.2">
      <c r="A17" s="49"/>
      <c r="B17" s="92" t="s">
        <v>160</v>
      </c>
      <c r="C17" s="66" t="s">
        <v>128</v>
      </c>
      <c r="D17" s="68" t="s">
        <v>129</v>
      </c>
      <c r="E17" s="21">
        <v>5</v>
      </c>
      <c r="F17" s="4">
        <v>4</v>
      </c>
      <c r="G17" s="4">
        <v>5</v>
      </c>
      <c r="H17" s="4">
        <v>4</v>
      </c>
      <c r="I17" s="22">
        <v>4</v>
      </c>
      <c r="J17" s="21">
        <v>4</v>
      </c>
      <c r="K17" s="22">
        <v>5</v>
      </c>
      <c r="L17" s="21">
        <v>4</v>
      </c>
      <c r="M17" s="4">
        <v>4</v>
      </c>
      <c r="N17" s="4">
        <v>3</v>
      </c>
      <c r="O17" s="4">
        <v>3</v>
      </c>
      <c r="P17" s="22">
        <v>6</v>
      </c>
      <c r="Q17" s="21">
        <v>4</v>
      </c>
      <c r="R17" s="4">
        <v>3</v>
      </c>
      <c r="S17" s="22">
        <v>3</v>
      </c>
      <c r="T17" s="21">
        <v>3</v>
      </c>
      <c r="U17" s="4">
        <v>4</v>
      </c>
      <c r="V17" s="22">
        <v>5</v>
      </c>
      <c r="W17" s="100"/>
      <c r="X17" s="35">
        <v>4</v>
      </c>
      <c r="Y17" s="5">
        <v>3</v>
      </c>
      <c r="Z17" s="5">
        <v>5</v>
      </c>
      <c r="AA17" s="5">
        <v>2</v>
      </c>
      <c r="AB17" s="5">
        <v>1</v>
      </c>
      <c r="AC17" s="36"/>
      <c r="AD17" s="50">
        <v>1</v>
      </c>
    </row>
    <row r="18" spans="1:30" ht="16" x14ac:dyDescent="0.2">
      <c r="A18" s="49"/>
      <c r="B18" s="92" t="s">
        <v>160</v>
      </c>
      <c r="C18" s="66" t="s">
        <v>132</v>
      </c>
      <c r="D18" s="68" t="s">
        <v>133</v>
      </c>
      <c r="E18" s="21">
        <v>6</v>
      </c>
      <c r="F18" s="4">
        <v>4</v>
      </c>
      <c r="G18" s="4">
        <v>6</v>
      </c>
      <c r="H18" s="4">
        <v>3</v>
      </c>
      <c r="I18" s="22">
        <v>5</v>
      </c>
      <c r="J18" s="21">
        <v>3</v>
      </c>
      <c r="K18" s="22">
        <v>6</v>
      </c>
      <c r="L18" s="21">
        <v>6</v>
      </c>
      <c r="M18" s="4">
        <v>6</v>
      </c>
      <c r="N18" s="4">
        <v>6</v>
      </c>
      <c r="O18" s="4">
        <v>5</v>
      </c>
      <c r="P18" s="22">
        <v>6</v>
      </c>
      <c r="Q18" s="21">
        <v>6</v>
      </c>
      <c r="R18" s="4">
        <v>4</v>
      </c>
      <c r="S18" s="22">
        <v>5</v>
      </c>
      <c r="T18" s="21">
        <v>5</v>
      </c>
      <c r="U18" s="4">
        <v>6</v>
      </c>
      <c r="V18" s="22">
        <v>6</v>
      </c>
      <c r="W18" s="100"/>
      <c r="X18" s="35">
        <v>3</v>
      </c>
      <c r="Y18" s="5">
        <v>2</v>
      </c>
      <c r="Z18" s="5">
        <v>1</v>
      </c>
      <c r="AA18" s="5">
        <v>4</v>
      </c>
      <c r="AB18" s="5">
        <v>5</v>
      </c>
      <c r="AC18" s="36"/>
      <c r="AD18" s="50">
        <v>1</v>
      </c>
    </row>
    <row r="19" spans="1:30" ht="32" x14ac:dyDescent="0.2">
      <c r="A19" s="49"/>
      <c r="B19" s="92" t="s">
        <v>160</v>
      </c>
      <c r="C19" s="66" t="s">
        <v>140</v>
      </c>
      <c r="D19" s="68" t="s">
        <v>141</v>
      </c>
      <c r="E19" s="21">
        <v>3</v>
      </c>
      <c r="F19" s="4">
        <v>3</v>
      </c>
      <c r="G19" s="4">
        <v>6</v>
      </c>
      <c r="H19" s="4">
        <v>5</v>
      </c>
      <c r="I19" s="22">
        <v>6</v>
      </c>
      <c r="J19" s="21">
        <v>4</v>
      </c>
      <c r="K19" s="22">
        <v>4</v>
      </c>
      <c r="L19" s="21">
        <v>5</v>
      </c>
      <c r="M19" s="4">
        <v>5</v>
      </c>
      <c r="N19" s="4">
        <v>5</v>
      </c>
      <c r="O19" s="4">
        <v>5</v>
      </c>
      <c r="P19" s="22">
        <v>5</v>
      </c>
      <c r="Q19" s="21">
        <v>5</v>
      </c>
      <c r="R19" s="4">
        <v>6</v>
      </c>
      <c r="S19" s="22">
        <v>6</v>
      </c>
      <c r="T19" s="21">
        <v>5</v>
      </c>
      <c r="U19" s="4">
        <v>6</v>
      </c>
      <c r="V19" s="22">
        <v>5</v>
      </c>
      <c r="W19" s="100"/>
      <c r="X19" s="35">
        <v>3</v>
      </c>
      <c r="Y19" s="5">
        <v>4</v>
      </c>
      <c r="Z19" s="5">
        <v>1</v>
      </c>
      <c r="AA19" s="5">
        <v>5</v>
      </c>
      <c r="AB19" s="5">
        <v>2</v>
      </c>
      <c r="AC19" s="36" t="s">
        <v>142</v>
      </c>
      <c r="AD19" s="50">
        <v>1</v>
      </c>
    </row>
    <row r="20" spans="1:30" ht="128" x14ac:dyDescent="0.2">
      <c r="A20" s="49"/>
      <c r="B20" s="92" t="s">
        <v>161</v>
      </c>
      <c r="C20" s="66" t="s">
        <v>136</v>
      </c>
      <c r="D20" s="68" t="s">
        <v>45</v>
      </c>
      <c r="E20" s="21">
        <v>2</v>
      </c>
      <c r="F20" s="4">
        <v>2</v>
      </c>
      <c r="G20" s="4">
        <v>3</v>
      </c>
      <c r="H20" s="4">
        <v>2</v>
      </c>
      <c r="I20" s="22">
        <v>2</v>
      </c>
      <c r="J20" s="21">
        <v>3</v>
      </c>
      <c r="K20" s="22">
        <v>6</v>
      </c>
      <c r="L20" s="21">
        <v>3</v>
      </c>
      <c r="M20" s="4">
        <v>6</v>
      </c>
      <c r="N20" s="4">
        <v>4</v>
      </c>
      <c r="O20" s="4">
        <v>5</v>
      </c>
      <c r="P20" s="22">
        <v>6</v>
      </c>
      <c r="Q20" s="21">
        <v>6</v>
      </c>
      <c r="R20" s="4">
        <v>6</v>
      </c>
      <c r="S20" s="22">
        <v>5</v>
      </c>
      <c r="T20" s="21">
        <v>5</v>
      </c>
      <c r="U20" s="4">
        <v>5</v>
      </c>
      <c r="V20" s="22">
        <v>6</v>
      </c>
      <c r="W20" s="100"/>
      <c r="X20" s="35">
        <v>5</v>
      </c>
      <c r="Y20" s="5">
        <v>1</v>
      </c>
      <c r="Z20" s="5">
        <v>4</v>
      </c>
      <c r="AA20" s="5">
        <v>2</v>
      </c>
      <c r="AB20" s="5">
        <v>3</v>
      </c>
      <c r="AC20" s="36" t="s">
        <v>137</v>
      </c>
      <c r="AD20" s="50">
        <v>1</v>
      </c>
    </row>
    <row r="21" spans="1:30" ht="16" x14ac:dyDescent="0.2">
      <c r="A21" s="49" t="s">
        <v>44</v>
      </c>
      <c r="B21" s="92" t="s">
        <v>161</v>
      </c>
      <c r="C21" s="66" t="s">
        <v>44</v>
      </c>
      <c r="D21" s="68" t="s">
        <v>45</v>
      </c>
      <c r="E21" s="21">
        <v>4</v>
      </c>
      <c r="F21" s="4">
        <v>5</v>
      </c>
      <c r="G21" s="4">
        <v>5</v>
      </c>
      <c r="H21" s="4">
        <v>1</v>
      </c>
      <c r="I21" s="22">
        <v>3</v>
      </c>
      <c r="J21" s="21">
        <v>3</v>
      </c>
      <c r="K21" s="22">
        <v>5</v>
      </c>
      <c r="L21" s="21">
        <v>6</v>
      </c>
      <c r="M21" s="4">
        <v>5</v>
      </c>
      <c r="N21" s="4">
        <v>3</v>
      </c>
      <c r="O21" s="4">
        <v>3</v>
      </c>
      <c r="P21" s="22">
        <v>5</v>
      </c>
      <c r="Q21" s="21">
        <v>6</v>
      </c>
      <c r="R21" s="4">
        <v>5</v>
      </c>
      <c r="S21" s="22">
        <v>3</v>
      </c>
      <c r="T21" s="21">
        <v>4</v>
      </c>
      <c r="U21" s="4">
        <v>4</v>
      </c>
      <c r="V21" s="22">
        <v>5</v>
      </c>
      <c r="W21" s="100"/>
      <c r="X21" s="35">
        <v>3</v>
      </c>
      <c r="Y21" s="5">
        <v>2</v>
      </c>
      <c r="Z21" s="5">
        <v>1</v>
      </c>
      <c r="AA21" s="5">
        <v>5</v>
      </c>
      <c r="AB21" s="5">
        <v>4</v>
      </c>
      <c r="AC21" s="36"/>
      <c r="AD21" s="50">
        <v>1</v>
      </c>
    </row>
    <row r="22" spans="1:30" ht="16" x14ac:dyDescent="0.2">
      <c r="A22" s="49" t="s">
        <v>70</v>
      </c>
      <c r="B22" s="92" t="s">
        <v>161</v>
      </c>
      <c r="C22" s="66" t="s">
        <v>70</v>
      </c>
      <c r="D22" s="68" t="s">
        <v>45</v>
      </c>
      <c r="E22" s="21">
        <v>3</v>
      </c>
      <c r="F22" s="4">
        <v>6</v>
      </c>
      <c r="G22" s="4">
        <v>6</v>
      </c>
      <c r="H22" s="4">
        <v>5</v>
      </c>
      <c r="I22" s="22">
        <v>6</v>
      </c>
      <c r="J22" s="21">
        <v>6</v>
      </c>
      <c r="K22" s="22">
        <v>6</v>
      </c>
      <c r="L22" s="21">
        <v>5</v>
      </c>
      <c r="M22" s="4">
        <v>6</v>
      </c>
      <c r="N22" s="4">
        <v>6</v>
      </c>
      <c r="O22" s="4">
        <v>4</v>
      </c>
      <c r="P22" s="22">
        <v>6</v>
      </c>
      <c r="Q22" s="21">
        <v>6</v>
      </c>
      <c r="R22" s="4">
        <v>6</v>
      </c>
      <c r="S22" s="22">
        <v>6</v>
      </c>
      <c r="T22" s="21">
        <v>4</v>
      </c>
      <c r="U22" s="4">
        <v>6</v>
      </c>
      <c r="V22" s="22">
        <v>6</v>
      </c>
      <c r="W22" s="100"/>
      <c r="X22" s="35">
        <v>3</v>
      </c>
      <c r="Y22" s="5">
        <v>2</v>
      </c>
      <c r="Z22" s="5">
        <v>1</v>
      </c>
      <c r="AA22" s="5">
        <v>4</v>
      </c>
      <c r="AB22" s="5">
        <v>5</v>
      </c>
      <c r="AC22" s="36"/>
      <c r="AD22" s="50">
        <v>1</v>
      </c>
    </row>
    <row r="23" spans="1:30" ht="16" x14ac:dyDescent="0.2">
      <c r="A23" s="49" t="s">
        <v>61</v>
      </c>
      <c r="B23" s="92" t="s">
        <v>161</v>
      </c>
      <c r="C23" s="66" t="s">
        <v>61</v>
      </c>
      <c r="D23" s="68" t="s">
        <v>45</v>
      </c>
      <c r="E23" s="21">
        <v>4</v>
      </c>
      <c r="F23" s="4">
        <v>4</v>
      </c>
      <c r="G23" s="4">
        <v>4</v>
      </c>
      <c r="H23" s="4">
        <v>4</v>
      </c>
      <c r="I23" s="22">
        <v>4</v>
      </c>
      <c r="J23" s="21">
        <v>4</v>
      </c>
      <c r="K23" s="22">
        <v>5</v>
      </c>
      <c r="L23" s="21">
        <v>5</v>
      </c>
      <c r="M23" s="4">
        <v>5</v>
      </c>
      <c r="N23" s="4">
        <v>3</v>
      </c>
      <c r="O23" s="4">
        <v>3</v>
      </c>
      <c r="P23" s="22">
        <v>6</v>
      </c>
      <c r="Q23" s="21">
        <v>5</v>
      </c>
      <c r="R23" s="4">
        <v>5</v>
      </c>
      <c r="S23" s="22">
        <v>4</v>
      </c>
      <c r="T23" s="21">
        <v>5</v>
      </c>
      <c r="U23" s="4">
        <v>5</v>
      </c>
      <c r="V23" s="22">
        <v>5</v>
      </c>
      <c r="W23" s="100"/>
      <c r="X23" s="35">
        <v>4</v>
      </c>
      <c r="Y23" s="5">
        <v>1</v>
      </c>
      <c r="Z23" s="5">
        <v>5</v>
      </c>
      <c r="AA23" s="5">
        <v>3</v>
      </c>
      <c r="AB23" s="5">
        <v>2</v>
      </c>
      <c r="AC23" s="36"/>
      <c r="AD23" s="50">
        <v>1</v>
      </c>
    </row>
    <row r="24" spans="1:30" ht="16" thickBot="1" x14ac:dyDescent="0.25">
      <c r="A24" s="51"/>
      <c r="B24" s="93"/>
      <c r="C24" s="71"/>
      <c r="D24" s="69"/>
      <c r="E24" s="23"/>
      <c r="F24" s="17"/>
      <c r="G24" s="17"/>
      <c r="H24" s="17"/>
      <c r="I24" s="24"/>
      <c r="J24" s="23"/>
      <c r="K24" s="24"/>
      <c r="L24" s="23"/>
      <c r="M24" s="17"/>
      <c r="N24" s="17"/>
      <c r="O24" s="17"/>
      <c r="P24" s="24"/>
      <c r="Q24" s="23"/>
      <c r="R24" s="17"/>
      <c r="S24" s="24"/>
      <c r="T24" s="23"/>
      <c r="U24" s="17"/>
      <c r="V24" s="24"/>
      <c r="W24" s="101"/>
      <c r="X24" s="37"/>
      <c r="Y24" s="18"/>
      <c r="Z24" s="18"/>
      <c r="AA24" s="18"/>
      <c r="AB24" s="18"/>
      <c r="AC24" s="38"/>
      <c r="AD24" s="52"/>
    </row>
    <row r="25" spans="1:30" ht="17" thickTop="1" x14ac:dyDescent="0.2">
      <c r="A25" s="53" t="s">
        <v>95</v>
      </c>
      <c r="B25" s="94" t="s">
        <v>162</v>
      </c>
      <c r="C25" s="72" t="s">
        <v>108</v>
      </c>
      <c r="D25" s="70"/>
      <c r="E25" s="25"/>
      <c r="F25" s="14"/>
      <c r="G25" s="14"/>
      <c r="H25" s="14"/>
      <c r="I25" s="26"/>
      <c r="J25" s="25"/>
      <c r="K25" s="26"/>
      <c r="L25" s="25"/>
      <c r="M25" s="14"/>
      <c r="N25" s="14"/>
      <c r="O25" s="14"/>
      <c r="P25" s="26"/>
      <c r="Q25" s="25"/>
      <c r="R25" s="14"/>
      <c r="S25" s="26"/>
      <c r="T25" s="25"/>
      <c r="U25" s="14"/>
      <c r="V25" s="26"/>
      <c r="W25" s="102"/>
      <c r="X25" s="39"/>
      <c r="Y25" s="15"/>
      <c r="Z25" s="15"/>
      <c r="AA25" s="15"/>
      <c r="AB25" s="15"/>
      <c r="AC25" s="40"/>
      <c r="AD25" s="54"/>
    </row>
    <row r="26" spans="1:30" ht="32" x14ac:dyDescent="0.2">
      <c r="A26" s="53"/>
      <c r="B26" s="94" t="s">
        <v>162</v>
      </c>
      <c r="C26" s="66" t="s">
        <v>107</v>
      </c>
      <c r="D26" s="70"/>
      <c r="E26" s="25"/>
      <c r="F26" s="14"/>
      <c r="G26" s="14"/>
      <c r="H26" s="14"/>
      <c r="I26" s="26"/>
      <c r="J26" s="25"/>
      <c r="K26" s="26"/>
      <c r="L26" s="25"/>
      <c r="M26" s="14"/>
      <c r="N26" s="14"/>
      <c r="O26" s="14"/>
      <c r="P26" s="26"/>
      <c r="Q26" s="25"/>
      <c r="R26" s="14"/>
      <c r="S26" s="26"/>
      <c r="T26" s="25"/>
      <c r="U26" s="14"/>
      <c r="V26" s="26"/>
      <c r="W26" s="5" t="s">
        <v>107</v>
      </c>
      <c r="X26" s="35">
        <f>COUNTIF(X3:X19,"1")</f>
        <v>5</v>
      </c>
      <c r="Y26" s="5">
        <f>COUNTIF(Y3:Y19,"1")</f>
        <v>2</v>
      </c>
      <c r="Z26" s="97">
        <f>COUNTIF(Z3:Z19,"1")</f>
        <v>4</v>
      </c>
      <c r="AA26" s="5">
        <f>COUNTIF(AA3:AA19,"1")</f>
        <v>3</v>
      </c>
      <c r="AB26" s="5">
        <f>COUNTIF(AB3:AB19,"1")</f>
        <v>2</v>
      </c>
      <c r="AC26" s="40"/>
      <c r="AD26" s="54"/>
    </row>
    <row r="27" spans="1:30" ht="32" x14ac:dyDescent="0.2">
      <c r="A27" s="53"/>
      <c r="B27" s="94" t="s">
        <v>162</v>
      </c>
      <c r="C27" s="66" t="s">
        <v>109</v>
      </c>
      <c r="D27" s="70"/>
      <c r="E27" s="25"/>
      <c r="F27" s="14"/>
      <c r="G27" s="14"/>
      <c r="H27" s="14"/>
      <c r="I27" s="26"/>
      <c r="J27" s="25"/>
      <c r="K27" s="26"/>
      <c r="L27" s="25"/>
      <c r="M27" s="14"/>
      <c r="N27" s="14"/>
      <c r="O27" s="14"/>
      <c r="P27" s="26"/>
      <c r="Q27" s="25"/>
      <c r="R27" s="14"/>
      <c r="S27" s="26"/>
      <c r="T27" s="25"/>
      <c r="U27" s="14"/>
      <c r="V27" s="26"/>
      <c r="W27" s="5" t="s">
        <v>109</v>
      </c>
      <c r="X27" s="35">
        <f>COUNTIF(X3:X19,"2")</f>
        <v>0</v>
      </c>
      <c r="Y27" s="73">
        <f>COUNTIF(Y3:Y19,"2")</f>
        <v>6</v>
      </c>
      <c r="Z27" s="5">
        <f>COUNTIF(Z3:Z19,"2")</f>
        <v>4</v>
      </c>
      <c r="AA27" s="5">
        <f>COUNTIF(AA3:AA19,"2")</f>
        <v>4</v>
      </c>
      <c r="AB27" s="5">
        <f>COUNTIF(AB3:AB19,"2")</f>
        <v>2</v>
      </c>
      <c r="AC27" s="40"/>
      <c r="AD27" s="54"/>
    </row>
    <row r="28" spans="1:30" ht="16" x14ac:dyDescent="0.2">
      <c r="A28" s="53"/>
      <c r="B28" s="94" t="s">
        <v>162</v>
      </c>
      <c r="C28" s="66" t="s">
        <v>104</v>
      </c>
      <c r="D28" s="70"/>
      <c r="E28" s="25"/>
      <c r="F28" s="14"/>
      <c r="G28" s="14"/>
      <c r="H28" s="14"/>
      <c r="I28" s="26"/>
      <c r="J28" s="25"/>
      <c r="K28" s="26"/>
      <c r="L28" s="25"/>
      <c r="M28" s="14"/>
      <c r="N28" s="14"/>
      <c r="O28" s="14"/>
      <c r="P28" s="26"/>
      <c r="Q28" s="25"/>
      <c r="R28" s="14"/>
      <c r="S28" s="26"/>
      <c r="T28" s="25"/>
      <c r="U28" s="14"/>
      <c r="V28" s="26"/>
      <c r="W28" s="5" t="s">
        <v>104</v>
      </c>
      <c r="X28" s="35">
        <f>COUNTIF(X3:X19,"3")</f>
        <v>5</v>
      </c>
      <c r="Y28" s="5">
        <f>COUNTIF(Y3:Y19,"3")</f>
        <v>5</v>
      </c>
      <c r="Z28" s="5">
        <f>COUNTIF(Z3:Z19,"3")</f>
        <v>3</v>
      </c>
      <c r="AA28" s="5">
        <f>COUNTIF(AA3:AA19,"3")</f>
        <v>3</v>
      </c>
      <c r="AB28" s="5">
        <f>COUNTIF(AB3:AB19,"3")</f>
        <v>0</v>
      </c>
      <c r="AC28" s="40"/>
      <c r="AD28" s="54"/>
    </row>
    <row r="29" spans="1:30" ht="16" x14ac:dyDescent="0.2">
      <c r="A29" s="53"/>
      <c r="B29" s="94" t="s">
        <v>162</v>
      </c>
      <c r="C29" s="66" t="s">
        <v>105</v>
      </c>
      <c r="D29" s="70"/>
      <c r="E29" s="25"/>
      <c r="F29" s="14"/>
      <c r="G29" s="14"/>
      <c r="H29" s="14"/>
      <c r="I29" s="26"/>
      <c r="J29" s="25"/>
      <c r="K29" s="26"/>
      <c r="L29" s="25"/>
      <c r="M29" s="14"/>
      <c r="N29" s="14"/>
      <c r="O29" s="14"/>
      <c r="P29" s="26"/>
      <c r="Q29" s="25"/>
      <c r="R29" s="14"/>
      <c r="S29" s="26"/>
      <c r="T29" s="25"/>
      <c r="U29" s="14"/>
      <c r="V29" s="26"/>
      <c r="W29" s="5" t="s">
        <v>105</v>
      </c>
      <c r="X29" s="35">
        <f>COUNTIF(X3:X19,"4")</f>
        <v>2</v>
      </c>
      <c r="Y29" s="5">
        <f>COUNTIF(Y3:Y19,"4")</f>
        <v>2</v>
      </c>
      <c r="Z29" s="5">
        <f>COUNTIF(Z3:Z19,"4")</f>
        <v>3</v>
      </c>
      <c r="AA29" s="5">
        <f>COUNTIF(AA3:AA19,"4")</f>
        <v>3</v>
      </c>
      <c r="AB29" s="73">
        <f>COUNTIF(AB3:AB19,"4")</f>
        <v>6</v>
      </c>
      <c r="AC29" s="40"/>
      <c r="AD29" s="54"/>
    </row>
    <row r="30" spans="1:30" ht="16" x14ac:dyDescent="0.2">
      <c r="A30" s="53"/>
      <c r="B30" s="94" t="s">
        <v>162</v>
      </c>
      <c r="C30" s="66" t="s">
        <v>106</v>
      </c>
      <c r="D30" s="70"/>
      <c r="E30" s="25"/>
      <c r="F30" s="14"/>
      <c r="G30" s="14"/>
      <c r="H30" s="14"/>
      <c r="I30" s="26"/>
      <c r="J30" s="25"/>
      <c r="K30" s="26"/>
      <c r="L30" s="25"/>
      <c r="M30" s="14"/>
      <c r="N30" s="14"/>
      <c r="O30" s="14"/>
      <c r="P30" s="26"/>
      <c r="Q30" s="25"/>
      <c r="R30" s="14"/>
      <c r="S30" s="26"/>
      <c r="T30" s="25"/>
      <c r="U30" s="14"/>
      <c r="V30" s="26"/>
      <c r="W30" s="5" t="s">
        <v>106</v>
      </c>
      <c r="X30" s="35">
        <f>COUNTIF(X3:X19,"5")</f>
        <v>4</v>
      </c>
      <c r="Y30" s="5">
        <f>COUNTIF(Y3:Y19,"5")</f>
        <v>1</v>
      </c>
      <c r="Z30" s="5">
        <f>COUNTIF(Z3:Z19,"5")</f>
        <v>2</v>
      </c>
      <c r="AA30" s="5">
        <f>COUNTIF(AA3:AA19,"5")</f>
        <v>3</v>
      </c>
      <c r="AB30" s="73">
        <f>COUNTIF(AB3:AB19,"5")</f>
        <v>6</v>
      </c>
      <c r="AC30" s="40"/>
      <c r="AD30" s="54"/>
    </row>
    <row r="31" spans="1:30" ht="80" x14ac:dyDescent="0.2">
      <c r="A31" s="53"/>
      <c r="B31" s="94" t="s">
        <v>162</v>
      </c>
      <c r="C31" s="66" t="s">
        <v>166</v>
      </c>
      <c r="D31" s="70"/>
      <c r="E31" s="25"/>
      <c r="F31" s="14"/>
      <c r="G31" s="14"/>
      <c r="H31" s="14"/>
      <c r="I31" s="26"/>
      <c r="J31" s="25"/>
      <c r="K31" s="26"/>
      <c r="L31" s="25"/>
      <c r="M31" s="14"/>
      <c r="N31" s="14"/>
      <c r="O31" s="14"/>
      <c r="P31" s="26"/>
      <c r="Q31" s="25"/>
      <c r="R31" s="14"/>
      <c r="S31" s="26"/>
      <c r="T31" s="25"/>
      <c r="U31" s="14"/>
      <c r="V31" s="26"/>
      <c r="W31" s="89" t="s">
        <v>165</v>
      </c>
      <c r="X31" s="90">
        <f>+X26*1+X27*2+X28*3+X29*4+X30*5</f>
        <v>48</v>
      </c>
      <c r="Y31" s="90">
        <f t="shared" ref="Y31:AB31" si="0">+Y26*1+Y27*2+Y28*3+Y29*4+Y30*5</f>
        <v>42</v>
      </c>
      <c r="Z31" s="90">
        <f t="shared" si="0"/>
        <v>43</v>
      </c>
      <c r="AA31" s="90">
        <f t="shared" si="0"/>
        <v>47</v>
      </c>
      <c r="AB31" s="90">
        <f t="shared" si="0"/>
        <v>60</v>
      </c>
      <c r="AC31" s="40"/>
      <c r="AD31" s="54"/>
    </row>
    <row r="32" spans="1:30" ht="64" x14ac:dyDescent="0.2">
      <c r="A32" s="49" t="s">
        <v>93</v>
      </c>
      <c r="B32" s="94" t="s">
        <v>162</v>
      </c>
      <c r="C32" s="66" t="s">
        <v>163</v>
      </c>
      <c r="D32" s="68"/>
      <c r="E32" s="27">
        <f>AVERAGE(E3:E19)</f>
        <v>4.1875</v>
      </c>
      <c r="F32" s="6">
        <f t="shared" ref="F32:V32" si="1">AVERAGE(F3:F19)</f>
        <v>3.75</v>
      </c>
      <c r="G32" s="74">
        <f t="shared" si="1"/>
        <v>4.375</v>
      </c>
      <c r="H32" s="6">
        <f t="shared" si="1"/>
        <v>3.5</v>
      </c>
      <c r="I32" s="28">
        <f t="shared" si="1"/>
        <v>4.25</v>
      </c>
      <c r="J32" s="27">
        <f t="shared" si="1"/>
        <v>4.5625</v>
      </c>
      <c r="K32" s="76">
        <f t="shared" si="1"/>
        <v>5.3125</v>
      </c>
      <c r="L32" s="77">
        <f t="shared" si="1"/>
        <v>5</v>
      </c>
      <c r="M32" s="6">
        <f t="shared" si="1"/>
        <v>4.6875</v>
      </c>
      <c r="N32" s="6">
        <f t="shared" si="1"/>
        <v>4.5625</v>
      </c>
      <c r="O32" s="6">
        <f t="shared" si="1"/>
        <v>4.25</v>
      </c>
      <c r="P32" s="28">
        <f t="shared" si="1"/>
        <v>4.9375</v>
      </c>
      <c r="Q32" s="77">
        <f t="shared" si="1"/>
        <v>5.4375</v>
      </c>
      <c r="R32" s="6">
        <f t="shared" si="1"/>
        <v>4.8125</v>
      </c>
      <c r="S32" s="28">
        <f t="shared" si="1"/>
        <v>4.25</v>
      </c>
      <c r="T32" s="27">
        <f t="shared" si="1"/>
        <v>4</v>
      </c>
      <c r="U32" s="74">
        <f t="shared" si="1"/>
        <v>4.8125</v>
      </c>
      <c r="V32" s="28">
        <f t="shared" si="1"/>
        <v>4.375</v>
      </c>
      <c r="W32" s="87"/>
      <c r="X32" s="41"/>
      <c r="Y32" s="7"/>
      <c r="Z32" s="7"/>
      <c r="AA32" s="7"/>
      <c r="AB32" s="7"/>
      <c r="AC32" s="36"/>
      <c r="AD32" s="50"/>
    </row>
    <row r="33" spans="1:30" ht="65" thickBot="1" x14ac:dyDescent="0.25">
      <c r="A33" s="55" t="s">
        <v>94</v>
      </c>
      <c r="B33" s="94" t="s">
        <v>162</v>
      </c>
      <c r="C33" s="71" t="s">
        <v>164</v>
      </c>
      <c r="D33" s="69"/>
      <c r="E33" s="29">
        <f>MEDIAN(E3:E24)</f>
        <v>4</v>
      </c>
      <c r="F33" s="30">
        <f t="shared" ref="F33:V33" si="2">MEDIAN(F3:F24)</f>
        <v>4</v>
      </c>
      <c r="G33" s="75">
        <f t="shared" si="2"/>
        <v>5</v>
      </c>
      <c r="H33" s="30">
        <f t="shared" si="2"/>
        <v>3</v>
      </c>
      <c r="I33" s="31">
        <f t="shared" si="2"/>
        <v>4</v>
      </c>
      <c r="J33" s="29">
        <f t="shared" si="2"/>
        <v>4.5</v>
      </c>
      <c r="K33" s="96">
        <f t="shared" si="2"/>
        <v>5</v>
      </c>
      <c r="L33" s="78">
        <f t="shared" si="2"/>
        <v>5</v>
      </c>
      <c r="M33" s="30">
        <f t="shared" si="2"/>
        <v>5</v>
      </c>
      <c r="N33" s="30">
        <f t="shared" si="2"/>
        <v>5</v>
      </c>
      <c r="O33" s="30">
        <f t="shared" si="2"/>
        <v>5</v>
      </c>
      <c r="P33" s="31">
        <f t="shared" si="2"/>
        <v>5</v>
      </c>
      <c r="Q33" s="78">
        <f t="shared" si="2"/>
        <v>6</v>
      </c>
      <c r="R33" s="30">
        <f t="shared" si="2"/>
        <v>5</v>
      </c>
      <c r="S33" s="31">
        <f t="shared" si="2"/>
        <v>4.5</v>
      </c>
      <c r="T33" s="29">
        <f t="shared" si="2"/>
        <v>4</v>
      </c>
      <c r="U33" s="75">
        <f t="shared" si="2"/>
        <v>5</v>
      </c>
      <c r="V33" s="31">
        <f t="shared" si="2"/>
        <v>5</v>
      </c>
      <c r="W33" s="88"/>
      <c r="X33" s="42"/>
      <c r="Y33" s="43"/>
      <c r="Z33" s="43"/>
      <c r="AA33" s="43"/>
      <c r="AB33" s="43"/>
      <c r="AC33" s="44"/>
      <c r="AD33" s="56"/>
    </row>
    <row r="35" spans="1:30" ht="104" customHeight="1" x14ac:dyDescent="0.2">
      <c r="B35" s="86" t="s">
        <v>157</v>
      </c>
      <c r="F35" s="109" t="s">
        <v>156</v>
      </c>
      <c r="G35" s="109"/>
      <c r="H35" s="109"/>
      <c r="X35" s="109" t="s">
        <v>145</v>
      </c>
      <c r="Y35" s="109"/>
      <c r="Z35" s="109"/>
      <c r="AA35" s="109"/>
      <c r="AB35" s="109"/>
      <c r="AD35" s="85" t="s">
        <v>158</v>
      </c>
    </row>
  </sheetData>
  <mergeCells count="8">
    <mergeCell ref="X35:AB35"/>
    <mergeCell ref="E1:I1"/>
    <mergeCell ref="J1:K1"/>
    <mergeCell ref="L1:P1"/>
    <mergeCell ref="Q1:S1"/>
    <mergeCell ref="T1:V1"/>
    <mergeCell ref="F35:H35"/>
    <mergeCell ref="W1:A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4BD4-FA56-FF46-9F1C-049B07FBCA94}">
  <dimension ref="A1:D20"/>
  <sheetViews>
    <sheetView workbookViewId="0">
      <selection activeCell="A10" sqref="A10:A14"/>
    </sheetView>
  </sheetViews>
  <sheetFormatPr baseColWidth="10" defaultRowHeight="15" x14ac:dyDescent="0.2"/>
  <cols>
    <col min="1" max="1" width="51" style="79" customWidth="1"/>
    <col min="2" max="2" width="58.83203125" style="79" customWidth="1"/>
    <col min="3" max="4" width="31.33203125" style="79" customWidth="1"/>
    <col min="5" max="16384" width="10.83203125" style="79"/>
  </cols>
  <sheetData>
    <row r="1" spans="1:4" ht="24" x14ac:dyDescent="0.3">
      <c r="A1" s="98" t="s">
        <v>169</v>
      </c>
    </row>
    <row r="2" spans="1:4" ht="48" x14ac:dyDescent="0.2">
      <c r="C2" s="108" t="s">
        <v>167</v>
      </c>
      <c r="D2" s="108" t="s">
        <v>168</v>
      </c>
    </row>
    <row r="3" spans="1:4" ht="16" x14ac:dyDescent="0.2">
      <c r="A3" s="120" t="s">
        <v>151</v>
      </c>
      <c r="B3" s="80" t="s">
        <v>12</v>
      </c>
      <c r="C3" s="103">
        <v>4.375</v>
      </c>
      <c r="D3" s="103">
        <v>5</v>
      </c>
    </row>
    <row r="4" spans="1:4" ht="16" x14ac:dyDescent="0.2">
      <c r="A4" s="120"/>
      <c r="B4" s="80" t="s">
        <v>14</v>
      </c>
      <c r="C4" s="103">
        <v>4.25</v>
      </c>
      <c r="D4" s="103">
        <v>4</v>
      </c>
    </row>
    <row r="5" spans="1:4" ht="16" x14ac:dyDescent="0.2">
      <c r="A5" s="120"/>
      <c r="B5" s="80" t="s">
        <v>10</v>
      </c>
      <c r="C5" s="103">
        <v>4.1875</v>
      </c>
      <c r="D5" s="103">
        <v>4</v>
      </c>
    </row>
    <row r="6" spans="1:4" ht="16" x14ac:dyDescent="0.2">
      <c r="A6" s="120"/>
      <c r="B6" s="80" t="s">
        <v>11</v>
      </c>
      <c r="C6" s="103">
        <v>3.75</v>
      </c>
      <c r="D6" s="103">
        <v>4</v>
      </c>
    </row>
    <row r="7" spans="1:4" ht="16" x14ac:dyDescent="0.2">
      <c r="A7" s="120"/>
      <c r="B7" s="80" t="s">
        <v>13</v>
      </c>
      <c r="C7" s="103">
        <v>3.5</v>
      </c>
      <c r="D7" s="103">
        <v>3</v>
      </c>
    </row>
    <row r="8" spans="1:4" ht="32" x14ac:dyDescent="0.2">
      <c r="A8" s="116" t="s">
        <v>152</v>
      </c>
      <c r="B8" s="81" t="s">
        <v>16</v>
      </c>
      <c r="C8" s="104">
        <v>5.3125</v>
      </c>
      <c r="D8" s="104">
        <v>5</v>
      </c>
    </row>
    <row r="9" spans="1:4" ht="46" customHeight="1" x14ac:dyDescent="0.2">
      <c r="A9" s="116"/>
      <c r="B9" s="81" t="s">
        <v>15</v>
      </c>
      <c r="C9" s="104">
        <v>4.5625</v>
      </c>
      <c r="D9" s="104">
        <v>4.5</v>
      </c>
    </row>
    <row r="10" spans="1:4" ht="32" x14ac:dyDescent="0.2">
      <c r="A10" s="117" t="s">
        <v>153</v>
      </c>
      <c r="B10" s="82" t="s">
        <v>17</v>
      </c>
      <c r="C10" s="105">
        <v>5</v>
      </c>
      <c r="D10" s="105">
        <v>5</v>
      </c>
    </row>
    <row r="11" spans="1:4" ht="48" x14ac:dyDescent="0.2">
      <c r="A11" s="117"/>
      <c r="B11" s="82" t="s">
        <v>21</v>
      </c>
      <c r="C11" s="105">
        <v>4.9375</v>
      </c>
      <c r="D11" s="105">
        <v>5</v>
      </c>
    </row>
    <row r="12" spans="1:4" ht="48" x14ac:dyDescent="0.2">
      <c r="A12" s="117"/>
      <c r="B12" s="82" t="s">
        <v>18</v>
      </c>
      <c r="C12" s="105">
        <v>4.6875</v>
      </c>
      <c r="D12" s="105">
        <v>5</v>
      </c>
    </row>
    <row r="13" spans="1:4" ht="48" x14ac:dyDescent="0.2">
      <c r="A13" s="117"/>
      <c r="B13" s="82" t="s">
        <v>19</v>
      </c>
      <c r="C13" s="105">
        <v>4.5625</v>
      </c>
      <c r="D13" s="105">
        <v>5</v>
      </c>
    </row>
    <row r="14" spans="1:4" ht="32" x14ac:dyDescent="0.2">
      <c r="A14" s="117"/>
      <c r="B14" s="82" t="s">
        <v>20</v>
      </c>
      <c r="C14" s="105">
        <v>4.25</v>
      </c>
      <c r="D14" s="105">
        <v>5</v>
      </c>
    </row>
    <row r="15" spans="1:4" ht="64" x14ac:dyDescent="0.2">
      <c r="A15" s="118" t="s">
        <v>154</v>
      </c>
      <c r="B15" s="83" t="s">
        <v>22</v>
      </c>
      <c r="C15" s="106">
        <v>5.4375</v>
      </c>
      <c r="D15" s="106">
        <v>6</v>
      </c>
    </row>
    <row r="16" spans="1:4" ht="16" x14ac:dyDescent="0.2">
      <c r="A16" s="118"/>
      <c r="B16" s="83" t="s">
        <v>23</v>
      </c>
      <c r="C16" s="106">
        <v>4.8125</v>
      </c>
      <c r="D16" s="106">
        <v>5</v>
      </c>
    </row>
    <row r="17" spans="1:4" ht="16" x14ac:dyDescent="0.2">
      <c r="A17" s="118"/>
      <c r="B17" s="83" t="s">
        <v>24</v>
      </c>
      <c r="C17" s="106">
        <v>4.25</v>
      </c>
      <c r="D17" s="106">
        <v>4.5</v>
      </c>
    </row>
    <row r="18" spans="1:4" ht="32" x14ac:dyDescent="0.2">
      <c r="A18" s="119" t="s">
        <v>155</v>
      </c>
      <c r="B18" s="84" t="s">
        <v>26</v>
      </c>
      <c r="C18" s="107">
        <v>4.8125</v>
      </c>
      <c r="D18" s="107">
        <v>5</v>
      </c>
    </row>
    <row r="19" spans="1:4" ht="32" x14ac:dyDescent="0.2">
      <c r="A19" s="119"/>
      <c r="B19" s="84" t="s">
        <v>27</v>
      </c>
      <c r="C19" s="107">
        <v>4.375</v>
      </c>
      <c r="D19" s="107">
        <v>5</v>
      </c>
    </row>
    <row r="20" spans="1:4" ht="32" x14ac:dyDescent="0.2">
      <c r="A20" s="119"/>
      <c r="B20" s="84" t="s">
        <v>25</v>
      </c>
      <c r="C20" s="107">
        <v>4</v>
      </c>
      <c r="D20" s="107">
        <v>4</v>
      </c>
    </row>
  </sheetData>
  <sortState xmlns:xlrd2="http://schemas.microsoft.com/office/spreadsheetml/2017/richdata2" ref="B18:D20">
    <sortCondition descending="1" ref="C18:C20"/>
  </sortState>
  <mergeCells count="5">
    <mergeCell ref="A8:A9"/>
    <mergeCell ref="A10:A14"/>
    <mergeCell ref="A15:A17"/>
    <mergeCell ref="A18:A20"/>
    <mergeCell ref="A3: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98739-A9EA-DC4B-96DC-7FE4722E1BFE}">
  <dimension ref="A1:E23"/>
  <sheetViews>
    <sheetView zoomScale="130" zoomScaleNormal="130" workbookViewId="0">
      <pane xSplit="2" ySplit="2" topLeftCell="D16" activePane="bottomRight" state="frozen"/>
      <selection pane="topRight" activeCell="C1" sqref="C1"/>
      <selection pane="bottomLeft" activeCell="A3" sqref="A3"/>
      <selection pane="bottomRight" activeCell="D11" sqref="D11"/>
    </sheetView>
  </sheetViews>
  <sheetFormatPr baseColWidth="10" defaultRowHeight="15" x14ac:dyDescent="0.2"/>
  <cols>
    <col min="1" max="1" width="20.5" style="2" bestFit="1" customWidth="1"/>
    <col min="2" max="2" width="35.5" style="2" bestFit="1" customWidth="1"/>
    <col min="3" max="5" width="78.5" style="2" customWidth="1"/>
    <col min="6" max="16384" width="10.83203125" style="2"/>
  </cols>
  <sheetData>
    <row r="1" spans="1:5" ht="46" x14ac:dyDescent="0.2">
      <c r="A1" s="1" t="s">
        <v>0</v>
      </c>
      <c r="B1" s="1" t="s">
        <v>1</v>
      </c>
      <c r="C1" s="1" t="s">
        <v>3</v>
      </c>
      <c r="D1" s="1" t="s">
        <v>4</v>
      </c>
      <c r="E1" s="1" t="s">
        <v>5</v>
      </c>
    </row>
    <row r="2" spans="1:5" ht="16" x14ac:dyDescent="0.2">
      <c r="A2" s="1" t="s">
        <v>6</v>
      </c>
      <c r="B2" s="1" t="s">
        <v>6</v>
      </c>
      <c r="C2" s="1" t="s">
        <v>6</v>
      </c>
      <c r="D2" s="1" t="s">
        <v>6</v>
      </c>
      <c r="E2" s="1" t="s">
        <v>6</v>
      </c>
    </row>
    <row r="3" spans="1:5" ht="16" x14ac:dyDescent="0.2">
      <c r="A3" s="2" t="s">
        <v>34</v>
      </c>
      <c r="B3" s="2" t="s">
        <v>35</v>
      </c>
      <c r="C3" s="2" t="s">
        <v>36</v>
      </c>
      <c r="D3" s="2" t="s">
        <v>37</v>
      </c>
      <c r="E3" s="2" t="s">
        <v>38</v>
      </c>
    </row>
    <row r="4" spans="1:5" ht="32" x14ac:dyDescent="0.2">
      <c r="A4" s="2" t="s">
        <v>39</v>
      </c>
      <c r="B4" s="2" t="s">
        <v>40</v>
      </c>
      <c r="C4" s="2" t="s">
        <v>41</v>
      </c>
      <c r="D4" s="2" t="s">
        <v>42</v>
      </c>
      <c r="E4" s="2" t="s">
        <v>43</v>
      </c>
    </row>
    <row r="5" spans="1:5" ht="32" x14ac:dyDescent="0.2">
      <c r="A5" s="2" t="s">
        <v>44</v>
      </c>
      <c r="B5" s="2" t="s">
        <v>45</v>
      </c>
      <c r="C5" s="2" t="s">
        <v>46</v>
      </c>
      <c r="D5" s="2" t="s">
        <v>47</v>
      </c>
      <c r="E5" s="2" t="s">
        <v>48</v>
      </c>
    </row>
    <row r="6" spans="1:5" ht="112" x14ac:dyDescent="0.2">
      <c r="A6" s="2" t="s">
        <v>49</v>
      </c>
      <c r="B6" s="2" t="s">
        <v>50</v>
      </c>
      <c r="C6" s="2" t="s">
        <v>52</v>
      </c>
      <c r="D6" s="2" t="s">
        <v>53</v>
      </c>
      <c r="E6" s="2" t="s">
        <v>54</v>
      </c>
    </row>
    <row r="7" spans="1:5" ht="192" x14ac:dyDescent="0.2">
      <c r="A7" s="2" t="s">
        <v>55</v>
      </c>
      <c r="B7" s="2" t="s">
        <v>56</v>
      </c>
      <c r="C7" s="2" t="s">
        <v>58</v>
      </c>
      <c r="D7" s="2" t="s">
        <v>59</v>
      </c>
      <c r="E7" s="2" t="s">
        <v>60</v>
      </c>
    </row>
    <row r="8" spans="1:5" ht="16" x14ac:dyDescent="0.2">
      <c r="A8" s="2" t="s">
        <v>61</v>
      </c>
      <c r="B8" s="2" t="s">
        <v>45</v>
      </c>
      <c r="C8" s="2" t="s">
        <v>62</v>
      </c>
      <c r="D8" s="2" t="s">
        <v>63</v>
      </c>
      <c r="E8" s="2" t="s">
        <v>63</v>
      </c>
    </row>
    <row r="9" spans="1:5" ht="16" x14ac:dyDescent="0.2">
      <c r="A9" s="2" t="s">
        <v>64</v>
      </c>
      <c r="B9" s="2" t="s">
        <v>65</v>
      </c>
      <c r="C9" s="2" t="s">
        <v>66</v>
      </c>
      <c r="D9" s="2" t="s">
        <v>67</v>
      </c>
    </row>
    <row r="10" spans="1:5" ht="16" x14ac:dyDescent="0.2">
      <c r="A10" s="2" t="s">
        <v>68</v>
      </c>
      <c r="B10" s="2" t="s">
        <v>69</v>
      </c>
    </row>
    <row r="11" spans="1:5" ht="192" x14ac:dyDescent="0.2">
      <c r="A11" s="2" t="s">
        <v>70</v>
      </c>
      <c r="B11" s="2" t="s">
        <v>45</v>
      </c>
      <c r="C11" s="2" t="s">
        <v>71</v>
      </c>
      <c r="D11" s="2" t="s">
        <v>72</v>
      </c>
    </row>
    <row r="12" spans="1:5" ht="192" x14ac:dyDescent="0.2">
      <c r="A12" s="2" t="s">
        <v>73</v>
      </c>
      <c r="B12" s="2" t="s">
        <v>74</v>
      </c>
      <c r="C12" s="2" t="s">
        <v>76</v>
      </c>
      <c r="D12" s="2" t="s">
        <v>77</v>
      </c>
      <c r="E12" s="2" t="s">
        <v>78</v>
      </c>
    </row>
    <row r="13" spans="1:5" ht="96" x14ac:dyDescent="0.2">
      <c r="A13" s="2" t="s">
        <v>79</v>
      </c>
      <c r="B13" s="2" t="s">
        <v>80</v>
      </c>
      <c r="C13" s="2" t="s">
        <v>81</v>
      </c>
      <c r="D13" s="2" t="s">
        <v>82</v>
      </c>
    </row>
    <row r="14" spans="1:5" ht="80" x14ac:dyDescent="0.2">
      <c r="A14" s="2" t="s">
        <v>83</v>
      </c>
      <c r="B14" s="2" t="s">
        <v>84</v>
      </c>
      <c r="C14" s="2" t="s">
        <v>85</v>
      </c>
      <c r="D14" s="2" t="s">
        <v>86</v>
      </c>
      <c r="E14" s="2" t="s">
        <v>87</v>
      </c>
    </row>
    <row r="15" spans="1:5" ht="16" x14ac:dyDescent="0.2">
      <c r="A15" s="2" t="s">
        <v>88</v>
      </c>
      <c r="B15" s="2" t="s">
        <v>89</v>
      </c>
      <c r="C15" s="2" t="s">
        <v>90</v>
      </c>
      <c r="D15" s="2" t="s">
        <v>91</v>
      </c>
      <c r="E15" s="2" t="s">
        <v>92</v>
      </c>
    </row>
    <row r="16" spans="1:5" ht="32" x14ac:dyDescent="0.2">
      <c r="A16" t="s">
        <v>110</v>
      </c>
      <c r="B16" t="s">
        <v>111</v>
      </c>
      <c r="C16" s="2" t="s">
        <v>112</v>
      </c>
      <c r="D16" s="2" t="s">
        <v>113</v>
      </c>
    </row>
    <row r="17" spans="1:5" ht="96" x14ac:dyDescent="0.2">
      <c r="A17" t="s">
        <v>114</v>
      </c>
      <c r="B17" t="s">
        <v>115</v>
      </c>
      <c r="C17" s="2" t="s">
        <v>116</v>
      </c>
      <c r="D17" s="2" t="s">
        <v>117</v>
      </c>
      <c r="E17" s="2" t="s">
        <v>147</v>
      </c>
    </row>
    <row r="18" spans="1:5" ht="32" x14ac:dyDescent="0.2">
      <c r="A18" t="s">
        <v>118</v>
      </c>
      <c r="B18" t="s">
        <v>119</v>
      </c>
      <c r="C18" s="2" t="s">
        <v>121</v>
      </c>
      <c r="D18" s="2" t="s">
        <v>122</v>
      </c>
      <c r="E18" s="2" t="s">
        <v>120</v>
      </c>
    </row>
    <row r="19" spans="1:5" ht="80" x14ac:dyDescent="0.2">
      <c r="A19" t="s">
        <v>123</v>
      </c>
      <c r="B19" t="s">
        <v>124</v>
      </c>
      <c r="C19" s="2" t="s">
        <v>126</v>
      </c>
      <c r="D19" s="2" t="s">
        <v>127</v>
      </c>
      <c r="E19" s="2" t="s">
        <v>148</v>
      </c>
    </row>
    <row r="20" spans="1:5" ht="16" x14ac:dyDescent="0.2">
      <c r="A20" t="s">
        <v>128</v>
      </c>
      <c r="B20" t="s">
        <v>129</v>
      </c>
      <c r="C20" s="2" t="s">
        <v>130</v>
      </c>
      <c r="D20" s="2" t="s">
        <v>131</v>
      </c>
      <c r="E20" s="2" t="s">
        <v>149</v>
      </c>
    </row>
    <row r="21" spans="1:5" ht="335" x14ac:dyDescent="0.2">
      <c r="A21" t="s">
        <v>132</v>
      </c>
      <c r="B21" t="s">
        <v>133</v>
      </c>
      <c r="C21" s="2" t="s">
        <v>134</v>
      </c>
      <c r="D21" s="2" t="s">
        <v>135</v>
      </c>
    </row>
    <row r="22" spans="1:5" ht="32" x14ac:dyDescent="0.2">
      <c r="A22" t="s">
        <v>136</v>
      </c>
      <c r="B22" t="s">
        <v>45</v>
      </c>
      <c r="C22" s="2" t="s">
        <v>138</v>
      </c>
      <c r="D22" s="2" t="s">
        <v>139</v>
      </c>
    </row>
    <row r="23" spans="1:5" ht="48" x14ac:dyDescent="0.2">
      <c r="A23" t="s">
        <v>140</v>
      </c>
      <c r="B23" t="s">
        <v>141</v>
      </c>
      <c r="C23" s="2" t="s">
        <v>143</v>
      </c>
      <c r="D23" s="2" t="s">
        <v>144</v>
      </c>
      <c r="E23" s="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A02AB-833F-6E40-A66E-3F44657D560B}">
  <dimension ref="A1:E27"/>
  <sheetViews>
    <sheetView workbookViewId="0"/>
  </sheetViews>
  <sheetFormatPr baseColWidth="10" defaultRowHeight="15" x14ac:dyDescent="0.2"/>
  <cols>
    <col min="1" max="1" width="20.5" style="2" bestFit="1" customWidth="1"/>
    <col min="2" max="2" width="21" style="2" customWidth="1"/>
    <col min="3" max="5" width="8.83203125" style="2"/>
  </cols>
  <sheetData>
    <row r="1" spans="1:5" ht="16" x14ac:dyDescent="0.2">
      <c r="A1" s="65" t="s">
        <v>0</v>
      </c>
      <c r="B1" s="67" t="s">
        <v>1</v>
      </c>
      <c r="C1" s="121" t="s">
        <v>102</v>
      </c>
      <c r="D1" s="122"/>
      <c r="E1" s="123"/>
    </row>
    <row r="2" spans="1:5" ht="46" x14ac:dyDescent="0.2">
      <c r="A2" s="65" t="s">
        <v>6</v>
      </c>
      <c r="B2" s="67" t="s">
        <v>6</v>
      </c>
      <c r="C2" s="57" t="s">
        <v>7</v>
      </c>
      <c r="D2" s="12" t="s">
        <v>8</v>
      </c>
      <c r="E2" s="58" t="s">
        <v>9</v>
      </c>
    </row>
    <row r="3" spans="1:5" ht="16" x14ac:dyDescent="0.2">
      <c r="A3" s="66" t="s">
        <v>34</v>
      </c>
      <c r="B3" s="68" t="s">
        <v>35</v>
      </c>
      <c r="C3" s="59"/>
      <c r="D3" s="3">
        <v>2</v>
      </c>
      <c r="E3" s="60">
        <v>3</v>
      </c>
    </row>
    <row r="4" spans="1:5" ht="16" x14ac:dyDescent="0.2">
      <c r="A4" s="66" t="s">
        <v>39</v>
      </c>
      <c r="B4" s="68" t="s">
        <v>40</v>
      </c>
      <c r="C4" s="59"/>
      <c r="D4" s="3">
        <v>2</v>
      </c>
      <c r="E4" s="60">
        <v>3</v>
      </c>
    </row>
    <row r="5" spans="1:5" ht="16" x14ac:dyDescent="0.2">
      <c r="A5" s="66" t="s">
        <v>49</v>
      </c>
      <c r="B5" s="68" t="s">
        <v>50</v>
      </c>
      <c r="C5" s="59">
        <v>1</v>
      </c>
      <c r="D5" s="3">
        <v>2</v>
      </c>
      <c r="E5" s="60">
        <v>3</v>
      </c>
    </row>
    <row r="6" spans="1:5" ht="16" x14ac:dyDescent="0.2">
      <c r="A6" s="66" t="s">
        <v>55</v>
      </c>
      <c r="B6" s="68" t="s">
        <v>56</v>
      </c>
      <c r="C6" s="59"/>
      <c r="D6" s="3"/>
      <c r="E6" s="60">
        <v>3</v>
      </c>
    </row>
    <row r="7" spans="1:5" ht="16" x14ac:dyDescent="0.2">
      <c r="A7" s="66" t="s">
        <v>64</v>
      </c>
      <c r="B7" s="68" t="s">
        <v>65</v>
      </c>
      <c r="C7" s="59"/>
      <c r="D7" s="3">
        <v>2</v>
      </c>
      <c r="E7" s="60"/>
    </row>
    <row r="8" spans="1:5" ht="16" x14ac:dyDescent="0.2">
      <c r="A8" s="66" t="s">
        <v>68</v>
      </c>
      <c r="B8" s="68" t="s">
        <v>69</v>
      </c>
      <c r="C8" s="59">
        <v>1</v>
      </c>
      <c r="D8" s="3">
        <v>2</v>
      </c>
      <c r="E8" s="60">
        <v>3</v>
      </c>
    </row>
    <row r="9" spans="1:5" ht="16" x14ac:dyDescent="0.2">
      <c r="A9" s="66" t="s">
        <v>73</v>
      </c>
      <c r="B9" s="68" t="s">
        <v>74</v>
      </c>
      <c r="C9" s="59"/>
      <c r="D9" s="3">
        <v>2</v>
      </c>
      <c r="E9" s="60">
        <v>3</v>
      </c>
    </row>
    <row r="10" spans="1:5" ht="32" x14ac:dyDescent="0.2">
      <c r="A10" s="66" t="s">
        <v>79</v>
      </c>
      <c r="B10" s="68" t="s">
        <v>80</v>
      </c>
      <c r="C10" s="59">
        <v>1</v>
      </c>
      <c r="D10" s="3">
        <v>2</v>
      </c>
      <c r="E10" s="60">
        <v>3</v>
      </c>
    </row>
    <row r="11" spans="1:5" ht="16" x14ac:dyDescent="0.2">
      <c r="A11" s="66" t="s">
        <v>83</v>
      </c>
      <c r="B11" s="68" t="s">
        <v>84</v>
      </c>
      <c r="C11" s="59">
        <v>1</v>
      </c>
      <c r="D11" s="3">
        <v>2</v>
      </c>
      <c r="E11" s="60">
        <v>3</v>
      </c>
    </row>
    <row r="12" spans="1:5" ht="16" x14ac:dyDescent="0.2">
      <c r="A12" s="66" t="s">
        <v>88</v>
      </c>
      <c r="B12" s="68" t="s">
        <v>89</v>
      </c>
      <c r="C12" s="59"/>
      <c r="D12" s="3">
        <v>2</v>
      </c>
      <c r="E12" s="60">
        <v>3</v>
      </c>
    </row>
    <row r="13" spans="1:5" ht="16" x14ac:dyDescent="0.2">
      <c r="A13" s="66" t="s">
        <v>110</v>
      </c>
      <c r="B13" s="68" t="s">
        <v>111</v>
      </c>
      <c r="C13" s="59">
        <v>1</v>
      </c>
      <c r="D13" s="3"/>
      <c r="E13" s="60">
        <v>3</v>
      </c>
    </row>
    <row r="14" spans="1:5" ht="32" x14ac:dyDescent="0.2">
      <c r="A14" s="66" t="s">
        <v>114</v>
      </c>
      <c r="B14" s="68" t="s">
        <v>115</v>
      </c>
      <c r="C14" s="59">
        <v>1</v>
      </c>
      <c r="D14" s="3"/>
      <c r="E14" s="60"/>
    </row>
    <row r="15" spans="1:5" ht="16" x14ac:dyDescent="0.2">
      <c r="A15" s="66" t="s">
        <v>118</v>
      </c>
      <c r="B15" s="68" t="s">
        <v>119</v>
      </c>
      <c r="C15" s="59">
        <v>1</v>
      </c>
      <c r="D15" s="3"/>
      <c r="E15" s="60">
        <v>3</v>
      </c>
    </row>
    <row r="16" spans="1:5" ht="16" x14ac:dyDescent="0.2">
      <c r="A16" s="66" t="s">
        <v>123</v>
      </c>
      <c r="B16" s="68" t="s">
        <v>124</v>
      </c>
      <c r="C16" s="59">
        <v>1</v>
      </c>
      <c r="D16" s="3"/>
      <c r="E16" s="60">
        <v>3</v>
      </c>
    </row>
    <row r="17" spans="1:5" ht="16" x14ac:dyDescent="0.2">
      <c r="A17" s="66" t="s">
        <v>128</v>
      </c>
      <c r="B17" s="68" t="s">
        <v>129</v>
      </c>
      <c r="C17" s="59">
        <v>1</v>
      </c>
      <c r="D17" s="3">
        <v>2</v>
      </c>
      <c r="E17" s="60"/>
    </row>
    <row r="18" spans="1:5" ht="16" x14ac:dyDescent="0.2">
      <c r="A18" s="66" t="s">
        <v>132</v>
      </c>
      <c r="B18" s="68" t="s">
        <v>133</v>
      </c>
      <c r="C18" s="59">
        <v>1</v>
      </c>
      <c r="D18" s="3">
        <v>2</v>
      </c>
      <c r="E18" s="60"/>
    </row>
    <row r="19" spans="1:5" ht="32" x14ac:dyDescent="0.2">
      <c r="A19" s="66" t="s">
        <v>140</v>
      </c>
      <c r="B19" s="68" t="s">
        <v>141</v>
      </c>
      <c r="C19" s="59">
        <v>1</v>
      </c>
      <c r="D19" s="3"/>
      <c r="E19" s="60"/>
    </row>
    <row r="20" spans="1:5" ht="16" x14ac:dyDescent="0.2">
      <c r="A20" s="66" t="s">
        <v>136</v>
      </c>
      <c r="B20" s="68" t="s">
        <v>45</v>
      </c>
      <c r="C20" s="59">
        <v>1</v>
      </c>
      <c r="D20" s="3">
        <v>2</v>
      </c>
      <c r="E20" s="60">
        <v>3</v>
      </c>
    </row>
    <row r="21" spans="1:5" ht="16" x14ac:dyDescent="0.2">
      <c r="A21" s="66" t="s">
        <v>44</v>
      </c>
      <c r="B21" s="68" t="s">
        <v>45</v>
      </c>
      <c r="C21" s="59">
        <v>1</v>
      </c>
      <c r="D21" s="3">
        <v>2</v>
      </c>
      <c r="E21" s="60">
        <v>3</v>
      </c>
    </row>
    <row r="22" spans="1:5" ht="16" x14ac:dyDescent="0.2">
      <c r="A22" s="66" t="s">
        <v>70</v>
      </c>
      <c r="B22" s="68" t="s">
        <v>45</v>
      </c>
      <c r="C22" s="59">
        <v>1</v>
      </c>
      <c r="D22" s="3"/>
      <c r="E22" s="60"/>
    </row>
    <row r="23" spans="1:5" ht="16" x14ac:dyDescent="0.2">
      <c r="A23" s="66" t="s">
        <v>61</v>
      </c>
      <c r="B23" s="68" t="s">
        <v>45</v>
      </c>
      <c r="C23" s="59">
        <v>1</v>
      </c>
      <c r="D23" s="3"/>
      <c r="E23" s="60"/>
    </row>
    <row r="24" spans="1:5" ht="16" thickBot="1" x14ac:dyDescent="0.25">
      <c r="A24" s="71"/>
      <c r="B24" s="69"/>
      <c r="C24" s="61"/>
      <c r="D24" s="16"/>
      <c r="E24" s="62"/>
    </row>
    <row r="25" spans="1:5" ht="17" thickTop="1" x14ac:dyDescent="0.2">
      <c r="A25" s="72" t="s">
        <v>108</v>
      </c>
      <c r="B25" s="70"/>
      <c r="C25" s="63">
        <f>COUNT(C3:C24)</f>
        <v>15</v>
      </c>
      <c r="D25" s="13">
        <f>COUNT(D3:D24)</f>
        <v>13</v>
      </c>
      <c r="E25" s="64">
        <f>COUNT(E3:E24)</f>
        <v>14</v>
      </c>
    </row>
    <row r="27" spans="1:5" ht="32" x14ac:dyDescent="0.2">
      <c r="A27" s="86" t="s">
        <v>157</v>
      </c>
      <c r="C27" s="109" t="s">
        <v>146</v>
      </c>
      <c r="D27" s="109"/>
      <c r="E27" s="109"/>
    </row>
  </sheetData>
  <mergeCells count="2">
    <mergeCell ref="C1:E1"/>
    <mergeCell ref="C27:E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DEI Responses</vt:lpstr>
      <vt:lpstr>DEI Rating Summary</vt:lpstr>
      <vt:lpstr>Memb Comp Responses</vt:lpstr>
      <vt:lpstr>5th mtg 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Microsoft Office User</cp:lastModifiedBy>
  <dcterms:created xsi:type="dcterms:W3CDTF">2022-02-15T17:50:00Z</dcterms:created>
  <dcterms:modified xsi:type="dcterms:W3CDTF">2022-02-18T15:56:15Z</dcterms:modified>
</cp:coreProperties>
</file>