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4.xml" ContentType="application/vnd.openxmlformats-officedocument.spreadsheetml.worksheet+xml"/>
  <Override PartName="/xl/worksheets/sheet1.xml" ContentType="application/vnd.openxmlformats-officedocument.spreadsheetml.worksheet+xml"/>
  <Override PartName="/xl/worksheets/sheet23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B:\Consulting\GTI begin 2012_9\post NOPR 2_10_2015\Parametrics for report\"/>
    </mc:Choice>
  </mc:AlternateContent>
  <bookViews>
    <workbookView xWindow="0" yWindow="0" windowWidth="27180" windowHeight="9600" activeTab="5"/>
  </bookViews>
  <sheets>
    <sheet name="0 vs Int 5" sheetId="34" r:id="rId1"/>
    <sheet name="Report Tables" sheetId="35" r:id="rId2"/>
    <sheet name="90% Summary" sheetId="28" r:id="rId3"/>
    <sheet name="92% Summary" sheetId="29" r:id="rId4"/>
    <sheet name="95% Summary" sheetId="30" r:id="rId5"/>
    <sheet name="98% Summary" sheetId="31" r:id="rId6"/>
    <sheet name="Scenario 0" sheetId="1" r:id="rId7"/>
    <sheet name="Scenario 1" sheetId="2" r:id="rId8"/>
    <sheet name="Scenario 2" sheetId="3" r:id="rId9"/>
    <sheet name="Scenario 3" sheetId="4" r:id="rId10"/>
    <sheet name="Scenario 4" sheetId="5" r:id="rId11"/>
    <sheet name="Scenario 5" sheetId="6" r:id="rId12"/>
    <sheet name="Scenario 6" sheetId="7" r:id="rId13"/>
    <sheet name="Scenario 7" sheetId="8" r:id="rId14"/>
    <sheet name="Scenario 8" sheetId="9" r:id="rId15"/>
    <sheet name="Scenario 9" sheetId="10" r:id="rId16"/>
    <sheet name="Scenario 10" sheetId="11" r:id="rId17"/>
    <sheet name="Scenario 11" sheetId="12" r:id="rId18"/>
    <sheet name="Scenario 12" sheetId="13" r:id="rId19"/>
    <sheet name="Scenario 13" sheetId="14" r:id="rId20"/>
    <sheet name="Scenario 14" sheetId="15" r:id="rId21"/>
    <sheet name="Scenario 15" sheetId="16" r:id="rId22"/>
    <sheet name="Scenario 16" sheetId="17" r:id="rId23"/>
    <sheet name="Scenario 17" sheetId="18" r:id="rId24"/>
    <sheet name="Scenario 18" sheetId="19" r:id="rId25"/>
    <sheet name="Scenario 19" sheetId="20" r:id="rId26"/>
    <sheet name="Scenario 20" sheetId="21" r:id="rId27"/>
    <sheet name="Scenario 21" sheetId="27" r:id="rId28"/>
    <sheet name="Scenario 22" sheetId="23" r:id="rId29"/>
    <sheet name="Scenario 23" sheetId="24" r:id="rId30"/>
    <sheet name="Scenario 24" sheetId="25" r:id="rId31"/>
    <sheet name="Scenario 25" sheetId="26" r:id="rId32"/>
    <sheet name="Scenario 26" sheetId="32" r:id="rId33"/>
    <sheet name="Scenario 27" sheetId="33" r:id="rId34"/>
  </sheets>
  <definedNames>
    <definedName name="Elec_emissions">1454</definedName>
    <definedName name="Elec_source_E">3.14</definedName>
    <definedName name="Gas_emissions">147</definedName>
    <definedName name="Gas_source_E">1.09</definedName>
    <definedName name="kWh_in_MMBtu">0.0034095106</definedName>
    <definedName name="number_NWGF">'0 vs Int 5'!$A$23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31" l="1"/>
  <c r="A40" i="31"/>
  <c r="A5" i="31"/>
  <c r="A57" i="30"/>
  <c r="A40" i="30"/>
  <c r="A57" i="29"/>
  <c r="A40" i="29"/>
  <c r="A57" i="28"/>
  <c r="A40" i="28"/>
  <c r="BK71" i="33" l="1"/>
  <c r="BK70" i="33"/>
  <c r="BK69" i="33"/>
  <c r="BK68" i="33"/>
  <c r="BK56" i="33"/>
  <c r="BK55" i="33"/>
  <c r="BK54" i="33"/>
  <c r="BK53" i="33"/>
  <c r="AX71" i="33"/>
  <c r="AX70" i="33"/>
  <c r="AX69" i="33"/>
  <c r="AX68" i="33"/>
  <c r="AX56" i="33"/>
  <c r="AX55" i="33"/>
  <c r="AX54" i="33"/>
  <c r="AX53" i="33"/>
  <c r="BK71" i="32"/>
  <c r="BK70" i="32"/>
  <c r="BK69" i="32"/>
  <c r="BK68" i="32"/>
  <c r="BK56" i="32"/>
  <c r="BK55" i="32"/>
  <c r="BK54" i="32"/>
  <c r="BK53" i="32"/>
  <c r="AX71" i="32"/>
  <c r="AX70" i="32"/>
  <c r="AX69" i="32"/>
  <c r="AX68" i="32"/>
  <c r="AX56" i="32"/>
  <c r="AX55" i="32"/>
  <c r="AX54" i="32"/>
  <c r="AX53" i="32"/>
  <c r="BK71" i="26"/>
  <c r="BK70" i="26"/>
  <c r="BK69" i="26"/>
  <c r="BK68" i="26"/>
  <c r="BK56" i="26"/>
  <c r="BK55" i="26"/>
  <c r="BK54" i="26"/>
  <c r="BK53" i="26"/>
  <c r="AX71" i="26"/>
  <c r="AX70" i="26"/>
  <c r="AX69" i="26"/>
  <c r="AX68" i="26"/>
  <c r="AX56" i="26"/>
  <c r="AX55" i="26"/>
  <c r="AX54" i="26"/>
  <c r="AX53" i="26"/>
  <c r="BK71" i="25"/>
  <c r="BK70" i="25"/>
  <c r="BK69" i="25"/>
  <c r="BK68" i="25"/>
  <c r="BK56" i="25"/>
  <c r="BK55" i="25"/>
  <c r="BK54" i="25"/>
  <c r="BK53" i="25"/>
  <c r="AX71" i="25"/>
  <c r="AX70" i="25"/>
  <c r="AX69" i="25"/>
  <c r="AX68" i="25"/>
  <c r="AX56" i="25"/>
  <c r="AX55" i="25"/>
  <c r="AX54" i="25"/>
  <c r="AX53" i="25"/>
  <c r="BK71" i="24"/>
  <c r="BK70" i="24"/>
  <c r="BK69" i="24"/>
  <c r="BK68" i="24"/>
  <c r="BK56" i="24"/>
  <c r="BK55" i="24"/>
  <c r="BK54" i="24"/>
  <c r="BK53" i="24"/>
  <c r="AX71" i="24"/>
  <c r="AX70" i="24"/>
  <c r="AX69" i="24"/>
  <c r="AX68" i="24"/>
  <c r="AX56" i="24"/>
  <c r="AX55" i="24"/>
  <c r="AX54" i="24"/>
  <c r="AX53" i="24"/>
  <c r="BK71" i="23"/>
  <c r="BK70" i="23"/>
  <c r="BK69" i="23"/>
  <c r="BK68" i="23"/>
  <c r="BK56" i="23"/>
  <c r="BK55" i="23"/>
  <c r="BK54" i="23"/>
  <c r="BK53" i="23"/>
  <c r="AX71" i="23"/>
  <c r="AX70" i="23"/>
  <c r="AX69" i="23"/>
  <c r="AX68" i="23"/>
  <c r="AX56" i="23"/>
  <c r="AX55" i="23"/>
  <c r="AX54" i="23"/>
  <c r="AX53" i="23"/>
  <c r="BK71" i="27"/>
  <c r="BK70" i="27"/>
  <c r="BK69" i="27"/>
  <c r="BK68" i="27"/>
  <c r="BK56" i="27"/>
  <c r="BK55" i="27"/>
  <c r="BK54" i="27"/>
  <c r="BK53" i="27"/>
  <c r="AX71" i="27"/>
  <c r="AX70" i="27"/>
  <c r="AX69" i="27"/>
  <c r="AX68" i="27"/>
  <c r="AX56" i="27"/>
  <c r="AX55" i="27"/>
  <c r="AX54" i="27"/>
  <c r="AX53" i="27"/>
  <c r="BK71" i="21"/>
  <c r="BK70" i="21"/>
  <c r="BK69" i="21"/>
  <c r="BK68" i="21"/>
  <c r="BK56" i="21"/>
  <c r="BK55" i="21"/>
  <c r="BK54" i="21"/>
  <c r="BK53" i="21"/>
  <c r="AX71" i="21"/>
  <c r="AX70" i="21"/>
  <c r="AX69" i="21"/>
  <c r="AX68" i="21"/>
  <c r="AX56" i="21"/>
  <c r="AX55" i="21"/>
  <c r="AX54" i="21"/>
  <c r="AX53" i="21"/>
  <c r="BK71" i="20"/>
  <c r="BK70" i="20"/>
  <c r="BK69" i="20"/>
  <c r="BK68" i="20"/>
  <c r="BK56" i="20"/>
  <c r="BK55" i="20"/>
  <c r="BK54" i="20"/>
  <c r="BK53" i="20"/>
  <c r="AX71" i="20"/>
  <c r="AX70" i="20"/>
  <c r="AX69" i="20"/>
  <c r="AX68" i="20"/>
  <c r="AX56" i="20"/>
  <c r="AX55" i="20"/>
  <c r="AX54" i="20"/>
  <c r="AX53" i="20"/>
  <c r="BK71" i="19"/>
  <c r="BK70" i="19"/>
  <c r="BK69" i="19"/>
  <c r="BK68" i="19"/>
  <c r="BK56" i="19"/>
  <c r="BK55" i="19"/>
  <c r="BK54" i="19"/>
  <c r="BK53" i="19"/>
  <c r="AX71" i="19"/>
  <c r="AX70" i="19"/>
  <c r="AX69" i="19"/>
  <c r="AX68" i="19"/>
  <c r="AX56" i="19"/>
  <c r="AX55" i="19"/>
  <c r="AX54" i="19"/>
  <c r="AX53" i="19"/>
  <c r="BK71" i="18"/>
  <c r="BK70" i="18"/>
  <c r="BK69" i="18"/>
  <c r="BK68" i="18"/>
  <c r="BK56" i="18"/>
  <c r="BK55" i="18"/>
  <c r="BK54" i="18"/>
  <c r="BK53" i="18"/>
  <c r="AX71" i="18"/>
  <c r="AX70" i="18"/>
  <c r="AX69" i="18"/>
  <c r="AX68" i="18"/>
  <c r="AX56" i="18"/>
  <c r="AX55" i="18"/>
  <c r="AX54" i="18"/>
  <c r="AX53" i="18"/>
  <c r="BK71" i="17"/>
  <c r="BK70" i="17"/>
  <c r="BK69" i="17"/>
  <c r="BK68" i="17"/>
  <c r="BK56" i="17"/>
  <c r="BK55" i="17"/>
  <c r="BK54" i="17"/>
  <c r="BK53" i="17"/>
  <c r="AX71" i="17"/>
  <c r="AX70" i="17"/>
  <c r="AX69" i="17"/>
  <c r="AX68" i="17"/>
  <c r="AX56" i="17"/>
  <c r="AX55" i="17"/>
  <c r="AX54" i="17"/>
  <c r="AX53" i="17"/>
  <c r="BK71" i="16"/>
  <c r="BK70" i="16"/>
  <c r="BK69" i="16"/>
  <c r="BK68" i="16"/>
  <c r="BK56" i="16"/>
  <c r="BK55" i="16"/>
  <c r="BK54" i="16"/>
  <c r="BK53" i="16"/>
  <c r="AX71" i="16"/>
  <c r="AX70" i="16"/>
  <c r="AX69" i="16"/>
  <c r="AX68" i="16"/>
  <c r="AX56" i="16"/>
  <c r="AX55" i="16"/>
  <c r="AX54" i="16"/>
  <c r="AX53" i="16"/>
  <c r="BK71" i="15"/>
  <c r="BK70" i="15"/>
  <c r="BK69" i="15"/>
  <c r="BK68" i="15"/>
  <c r="BK56" i="15"/>
  <c r="BK55" i="15"/>
  <c r="BK54" i="15"/>
  <c r="BK53" i="15"/>
  <c r="AX71" i="15"/>
  <c r="AX70" i="15"/>
  <c r="AX69" i="15"/>
  <c r="AX68" i="15"/>
  <c r="AX56" i="15"/>
  <c r="AX55" i="15"/>
  <c r="AX54" i="15"/>
  <c r="AX53" i="15"/>
  <c r="BK71" i="14"/>
  <c r="BK70" i="14"/>
  <c r="BK69" i="14"/>
  <c r="BK68" i="14"/>
  <c r="BK56" i="14"/>
  <c r="BK55" i="14"/>
  <c r="BK54" i="14"/>
  <c r="BK53" i="14"/>
  <c r="AX71" i="14"/>
  <c r="AX70" i="14"/>
  <c r="AX69" i="14"/>
  <c r="AX68" i="14"/>
  <c r="AX56" i="14"/>
  <c r="AX55" i="14"/>
  <c r="AX54" i="14"/>
  <c r="AX53" i="14"/>
  <c r="BK71" i="13"/>
  <c r="BK70" i="13"/>
  <c r="BK69" i="13"/>
  <c r="BK68" i="13"/>
  <c r="BK56" i="13"/>
  <c r="BK55" i="13"/>
  <c r="BK54" i="13"/>
  <c r="BK53" i="13"/>
  <c r="BL53" i="13"/>
  <c r="BL54" i="13"/>
  <c r="BL55" i="13"/>
  <c r="BL56" i="13"/>
  <c r="BL68" i="13"/>
  <c r="BL69" i="13"/>
  <c r="BL70" i="13"/>
  <c r="BL71" i="13"/>
  <c r="AX71" i="13"/>
  <c r="AX70" i="13"/>
  <c r="AX69" i="13"/>
  <c r="AX68" i="13"/>
  <c r="AX56" i="13"/>
  <c r="AX55" i="13"/>
  <c r="AX54" i="13"/>
  <c r="AX53" i="13"/>
  <c r="BK71" i="12"/>
  <c r="BK70" i="12"/>
  <c r="BK69" i="12"/>
  <c r="BK68" i="12"/>
  <c r="BK56" i="12"/>
  <c r="BK55" i="12"/>
  <c r="BK54" i="12"/>
  <c r="BK53" i="12"/>
  <c r="AX71" i="12"/>
  <c r="AX70" i="12"/>
  <c r="AX69" i="12"/>
  <c r="AX68" i="12"/>
  <c r="AX56" i="12"/>
  <c r="AX55" i="12"/>
  <c r="AX54" i="12"/>
  <c r="AX53" i="12"/>
  <c r="BK71" i="11"/>
  <c r="BK70" i="11"/>
  <c r="BK69" i="11"/>
  <c r="BK68" i="11"/>
  <c r="BK56" i="11"/>
  <c r="BK55" i="11"/>
  <c r="BK54" i="11"/>
  <c r="BK53" i="11"/>
  <c r="AX71" i="11"/>
  <c r="AX70" i="11"/>
  <c r="AX69" i="11"/>
  <c r="AX68" i="11"/>
  <c r="AX56" i="11"/>
  <c r="AX55" i="11"/>
  <c r="AX54" i="11"/>
  <c r="AX53" i="11"/>
  <c r="BK71" i="10"/>
  <c r="BK70" i="10"/>
  <c r="BK69" i="10"/>
  <c r="BK68" i="10"/>
  <c r="BK56" i="10"/>
  <c r="BK55" i="10"/>
  <c r="BK54" i="10"/>
  <c r="BK53" i="10"/>
  <c r="AX71" i="10"/>
  <c r="AX70" i="10"/>
  <c r="AX69" i="10"/>
  <c r="AX68" i="10"/>
  <c r="AX56" i="10"/>
  <c r="AX55" i="10"/>
  <c r="AX54" i="10"/>
  <c r="AX53" i="10"/>
  <c r="BK71" i="9"/>
  <c r="BK70" i="9"/>
  <c r="BK69" i="9"/>
  <c r="BK68" i="9"/>
  <c r="BK56" i="9"/>
  <c r="BK55" i="9"/>
  <c r="BK54" i="9"/>
  <c r="BK53" i="9"/>
  <c r="AX71" i="9"/>
  <c r="AX70" i="9"/>
  <c r="AX69" i="9"/>
  <c r="AX68" i="9"/>
  <c r="AX56" i="9"/>
  <c r="AX55" i="9"/>
  <c r="AX54" i="9"/>
  <c r="AX53" i="9"/>
  <c r="BK71" i="8"/>
  <c r="BK70" i="8"/>
  <c r="BK69" i="8"/>
  <c r="BK68" i="8"/>
  <c r="BK56" i="8"/>
  <c r="BK55" i="8"/>
  <c r="BK54" i="8"/>
  <c r="BK53" i="8"/>
  <c r="AX71" i="8"/>
  <c r="AX70" i="8"/>
  <c r="AX69" i="8"/>
  <c r="AX68" i="8"/>
  <c r="AX56" i="8"/>
  <c r="AX55" i="8"/>
  <c r="AX54" i="8"/>
  <c r="AX53" i="8"/>
  <c r="BK71" i="7"/>
  <c r="BK70" i="7"/>
  <c r="BK69" i="7"/>
  <c r="BK68" i="7"/>
  <c r="BK56" i="7"/>
  <c r="BK55" i="7"/>
  <c r="BK54" i="7"/>
  <c r="BK53" i="7"/>
  <c r="AX71" i="7"/>
  <c r="AX70" i="7"/>
  <c r="AX69" i="7"/>
  <c r="AX68" i="7"/>
  <c r="AX56" i="7"/>
  <c r="AX55" i="7"/>
  <c r="AX54" i="7"/>
  <c r="AX53" i="7"/>
  <c r="BK71" i="6"/>
  <c r="BK70" i="6"/>
  <c r="BK69" i="6"/>
  <c r="BK68" i="6"/>
  <c r="BK56" i="6"/>
  <c r="BK55" i="6"/>
  <c r="BK54" i="6"/>
  <c r="BK53" i="6"/>
  <c r="AX71" i="6"/>
  <c r="AX70" i="6"/>
  <c r="AX69" i="6"/>
  <c r="AX68" i="6"/>
  <c r="AX56" i="6"/>
  <c r="AX55" i="6"/>
  <c r="AX54" i="6"/>
  <c r="AX53" i="6"/>
  <c r="BK71" i="5"/>
  <c r="BK70" i="5"/>
  <c r="BK69" i="5"/>
  <c r="BK68" i="5"/>
  <c r="BK56" i="5"/>
  <c r="BK55" i="5"/>
  <c r="BK54" i="5"/>
  <c r="BK53" i="5"/>
  <c r="AX71" i="5"/>
  <c r="AX70" i="5"/>
  <c r="AX69" i="5"/>
  <c r="AX68" i="5"/>
  <c r="AX56" i="5"/>
  <c r="AX55" i="5"/>
  <c r="AX54" i="5"/>
  <c r="AX53" i="5"/>
  <c r="BK71" i="4"/>
  <c r="BK70" i="4"/>
  <c r="BK69" i="4"/>
  <c r="BK68" i="4"/>
  <c r="BK56" i="4"/>
  <c r="BK55" i="4"/>
  <c r="BK54" i="4"/>
  <c r="BK53" i="4"/>
  <c r="AX71" i="4"/>
  <c r="AX70" i="4"/>
  <c r="AX69" i="4"/>
  <c r="AX68" i="4"/>
  <c r="AX56" i="4"/>
  <c r="AX55" i="4"/>
  <c r="AX54" i="4"/>
  <c r="AX53" i="4"/>
  <c r="BK71" i="3"/>
  <c r="BK70" i="3"/>
  <c r="BK69" i="3"/>
  <c r="BK68" i="3"/>
  <c r="BK56" i="3"/>
  <c r="BK55" i="3"/>
  <c r="BK54" i="3"/>
  <c r="BK53" i="3"/>
  <c r="AX71" i="3"/>
  <c r="AX70" i="3"/>
  <c r="AX69" i="3"/>
  <c r="AX68" i="3"/>
  <c r="AX56" i="3"/>
  <c r="AX55" i="3"/>
  <c r="AX54" i="3"/>
  <c r="AX53" i="3"/>
  <c r="BK71" i="2"/>
  <c r="BK70" i="2"/>
  <c r="BK69" i="2"/>
  <c r="BK68" i="2"/>
  <c r="BK56" i="2"/>
  <c r="BK55" i="2"/>
  <c r="BK54" i="2"/>
  <c r="BK53" i="2"/>
  <c r="AX71" i="2"/>
  <c r="AX70" i="2"/>
  <c r="AX69" i="2"/>
  <c r="AX68" i="2"/>
  <c r="AX56" i="2"/>
  <c r="AX55" i="2"/>
  <c r="AX54" i="2"/>
  <c r="AX53" i="2"/>
  <c r="A5" i="34" l="1"/>
  <c r="L5" i="34" s="1"/>
  <c r="J18" i="34"/>
  <c r="I18" i="34"/>
  <c r="H18" i="34"/>
  <c r="G16" i="35" s="1"/>
  <c r="G18" i="34"/>
  <c r="F16" i="35" s="1"/>
  <c r="F18" i="34"/>
  <c r="E16" i="35" s="1"/>
  <c r="E18" i="34"/>
  <c r="D16" i="35" s="1"/>
  <c r="D18" i="34"/>
  <c r="C16" i="35" s="1"/>
  <c r="C18" i="34"/>
  <c r="B16" i="35" s="1"/>
  <c r="J17" i="34"/>
  <c r="I17" i="34"/>
  <c r="H17" i="34"/>
  <c r="G13" i="35" s="1"/>
  <c r="G17" i="34"/>
  <c r="F13" i="35" s="1"/>
  <c r="F17" i="34"/>
  <c r="E13" i="35" s="1"/>
  <c r="E17" i="34"/>
  <c r="D13" i="35" s="1"/>
  <c r="D17" i="34"/>
  <c r="C13" i="35" s="1"/>
  <c r="C17" i="34"/>
  <c r="B13" i="35" s="1"/>
  <c r="J16" i="34"/>
  <c r="I16" i="34"/>
  <c r="H16" i="34"/>
  <c r="G10" i="35" s="1"/>
  <c r="G16" i="34"/>
  <c r="F10" i="35" s="1"/>
  <c r="F16" i="34"/>
  <c r="E10" i="35" s="1"/>
  <c r="E16" i="34"/>
  <c r="D10" i="35" s="1"/>
  <c r="D16" i="34"/>
  <c r="C10" i="35" s="1"/>
  <c r="C16" i="34"/>
  <c r="B10" i="35" s="1"/>
  <c r="J15" i="34"/>
  <c r="I15" i="34"/>
  <c r="H15" i="34"/>
  <c r="G7" i="35" s="1"/>
  <c r="G15" i="34"/>
  <c r="F7" i="35" s="1"/>
  <c r="F15" i="34"/>
  <c r="E7" i="35" s="1"/>
  <c r="E15" i="34"/>
  <c r="D7" i="35" s="1"/>
  <c r="D15" i="34"/>
  <c r="C7" i="35" s="1"/>
  <c r="C15" i="34"/>
  <c r="B7" i="35" s="1"/>
  <c r="A15" i="34"/>
  <c r="L15" i="34" s="1"/>
  <c r="A6" i="28"/>
  <c r="H7" i="35" l="1"/>
  <c r="H10" i="35"/>
  <c r="H13" i="35"/>
  <c r="H16" i="35"/>
  <c r="I7" i="35"/>
  <c r="I10" i="35"/>
  <c r="I13" i="35"/>
  <c r="I16" i="35"/>
  <c r="A32" i="31"/>
  <c r="A31" i="31"/>
  <c r="A32" i="30"/>
  <c r="A31" i="30"/>
  <c r="A32" i="29"/>
  <c r="A31" i="29"/>
  <c r="A32" i="28"/>
  <c r="A31" i="28"/>
  <c r="K71" i="33" l="1"/>
  <c r="K70" i="33"/>
  <c r="X25" i="33"/>
  <c r="AK40" i="33"/>
  <c r="BK40" i="33"/>
  <c r="K69" i="33"/>
  <c r="K68" i="33"/>
  <c r="D32" i="28"/>
  <c r="C32" i="28"/>
  <c r="B32" i="28"/>
  <c r="X71" i="33" l="1"/>
  <c r="AX41" i="33"/>
  <c r="K11" i="33"/>
  <c r="AX38" i="33"/>
  <c r="X69" i="33"/>
  <c r="X54" i="33"/>
  <c r="K39" i="33"/>
  <c r="BK39" i="33"/>
  <c r="K54" i="33"/>
  <c r="X70" i="33"/>
  <c r="AK71" i="33"/>
  <c r="X53" i="33"/>
  <c r="AX39" i="33"/>
  <c r="K24" i="33"/>
  <c r="AK68" i="33"/>
  <c r="AK38" i="33"/>
  <c r="BK8" i="33"/>
  <c r="K38" i="33"/>
  <c r="AK8" i="33"/>
  <c r="AK54" i="33"/>
  <c r="BK24" i="33"/>
  <c r="K40" i="33"/>
  <c r="K26" i="33"/>
  <c r="AX23" i="33"/>
  <c r="AK10" i="33"/>
  <c r="AX9" i="33"/>
  <c r="AK56" i="33"/>
  <c r="X41" i="33"/>
  <c r="X23" i="33"/>
  <c r="AX11" i="33"/>
  <c r="AK23" i="33"/>
  <c r="K9" i="33"/>
  <c r="BK9" i="33"/>
  <c r="X39" i="33"/>
  <c r="K10" i="33"/>
  <c r="K41" i="33"/>
  <c r="AK41" i="33"/>
  <c r="BK11" i="33"/>
  <c r="BK41" i="33"/>
  <c r="BK26" i="33"/>
  <c r="AK53" i="33"/>
  <c r="BK23" i="33"/>
  <c r="X24" i="33"/>
  <c r="AK70" i="33"/>
  <c r="X55" i="33"/>
  <c r="AX25" i="33"/>
  <c r="X68" i="33"/>
  <c r="X38" i="33"/>
  <c r="X8" i="33"/>
  <c r="AK69" i="33"/>
  <c r="AK39" i="33"/>
  <c r="AK9" i="33"/>
  <c r="K55" i="33"/>
  <c r="AX40" i="33"/>
  <c r="X26" i="33"/>
  <c r="AX8" i="33"/>
  <c r="BK38" i="33"/>
  <c r="AK24" i="33"/>
  <c r="BK10" i="33"/>
  <c r="AK25" i="33"/>
  <c r="K25" i="33"/>
  <c r="X11" i="33"/>
  <c r="X56" i="33"/>
  <c r="AX26" i="33"/>
  <c r="AK11" i="33"/>
  <c r="K56" i="33"/>
  <c r="AK26" i="33"/>
  <c r="E32" i="28"/>
  <c r="K8" i="33"/>
  <c r="K53" i="33"/>
  <c r="K23" i="33"/>
  <c r="X9" i="33"/>
  <c r="AX24" i="33"/>
  <c r="X40" i="33"/>
  <c r="AX10" i="33"/>
  <c r="AK55" i="33"/>
  <c r="BK25" i="33"/>
  <c r="X10" i="33"/>
  <c r="D32" i="30"/>
  <c r="D32" i="29"/>
  <c r="D32" i="31"/>
  <c r="E32" i="29"/>
  <c r="E32" i="31"/>
  <c r="E32" i="30"/>
  <c r="B32" i="31"/>
  <c r="B32" i="30"/>
  <c r="B32" i="29"/>
  <c r="C32" i="30"/>
  <c r="C32" i="29"/>
  <c r="C32" i="31"/>
  <c r="BM71" i="33"/>
  <c r="BL71" i="33"/>
  <c r="AZ71" i="33"/>
  <c r="AY71" i="33"/>
  <c r="W71" i="33"/>
  <c r="BM70" i="33"/>
  <c r="BL70" i="33"/>
  <c r="AZ70" i="33"/>
  <c r="AY70" i="33"/>
  <c r="W70" i="33"/>
  <c r="BM69" i="33"/>
  <c r="BL69" i="33"/>
  <c r="AZ69" i="33"/>
  <c r="AY69" i="33"/>
  <c r="W69" i="33"/>
  <c r="J69" i="33"/>
  <c r="M69" i="33"/>
  <c r="BM68" i="33"/>
  <c r="BL68" i="33"/>
  <c r="AZ68" i="33"/>
  <c r="AY68" i="33"/>
  <c r="W68" i="33"/>
  <c r="J68" i="33"/>
  <c r="BM56" i="33"/>
  <c r="BL56" i="33"/>
  <c r="AZ56" i="33"/>
  <c r="AY56" i="33"/>
  <c r="W56" i="33"/>
  <c r="BM55" i="33"/>
  <c r="BL55" i="33"/>
  <c r="AZ55" i="33"/>
  <c r="AY55" i="33"/>
  <c r="AJ55" i="33"/>
  <c r="W55" i="33"/>
  <c r="BM54" i="33"/>
  <c r="BL54" i="33"/>
  <c r="AZ54" i="33"/>
  <c r="AY54" i="33"/>
  <c r="J54" i="33"/>
  <c r="L54" i="33"/>
  <c r="BM53" i="33"/>
  <c r="BL53" i="33"/>
  <c r="AZ53" i="33"/>
  <c r="AY53" i="33"/>
  <c r="W53" i="33"/>
  <c r="AW41" i="33"/>
  <c r="J41" i="33"/>
  <c r="W40" i="33"/>
  <c r="BJ39" i="33"/>
  <c r="AW39" i="33"/>
  <c r="J39" i="33"/>
  <c r="AW38" i="33"/>
  <c r="BJ26" i="33"/>
  <c r="AW24" i="33"/>
  <c r="J24" i="33"/>
  <c r="M23" i="33"/>
  <c r="J23" i="33"/>
  <c r="BJ11" i="33"/>
  <c r="AJ9" i="33" l="1"/>
  <c r="J10" i="33"/>
  <c r="W11" i="33"/>
  <c r="BL11" i="33"/>
  <c r="BM11" i="33"/>
  <c r="AJ23" i="33"/>
  <c r="W8" i="33"/>
  <c r="L24" i="33"/>
  <c r="AY24" i="33"/>
  <c r="AZ24" i="33"/>
  <c r="AJ8" i="33"/>
  <c r="AW11" i="33"/>
  <c r="W23" i="33"/>
  <c r="J8" i="33"/>
  <c r="F32" i="28" s="1"/>
  <c r="AJ24" i="33"/>
  <c r="BM26" i="33"/>
  <c r="BL26" i="33"/>
  <c r="G32" i="28"/>
  <c r="W9" i="33"/>
  <c r="Y23" i="33"/>
  <c r="M24" i="33"/>
  <c r="BJ25" i="33"/>
  <c r="Z23" i="33"/>
  <c r="AJ25" i="33"/>
  <c r="Z40" i="33"/>
  <c r="Y40" i="33"/>
  <c r="AW8" i="33"/>
  <c r="BJ8" i="33"/>
  <c r="L23" i="33"/>
  <c r="AM38" i="33"/>
  <c r="AL38" i="33"/>
  <c r="W39" i="33"/>
  <c r="BM39" i="33"/>
  <c r="BL39" i="33"/>
  <c r="AM40" i="33"/>
  <c r="AL40" i="33"/>
  <c r="W41" i="33"/>
  <c r="Z53" i="33"/>
  <c r="Y53" i="33"/>
  <c r="AW23" i="33"/>
  <c r="BJ23" i="33"/>
  <c r="AL25" i="33"/>
  <c r="J26" i="33"/>
  <c r="AW26" i="33"/>
  <c r="M39" i="33"/>
  <c r="L39" i="33"/>
  <c r="AZ41" i="33"/>
  <c r="AY41" i="33"/>
  <c r="W26" i="33"/>
  <c r="AJ39" i="33"/>
  <c r="Z55" i="33"/>
  <c r="Y55" i="33"/>
  <c r="M68" i="33"/>
  <c r="L68" i="33"/>
  <c r="BJ10" i="33"/>
  <c r="W24" i="33"/>
  <c r="W25" i="33"/>
  <c r="AZ39" i="33"/>
  <c r="AY39" i="33"/>
  <c r="AJ26" i="33"/>
  <c r="M41" i="33"/>
  <c r="L41" i="33"/>
  <c r="BJ24" i="33"/>
  <c r="AJ38" i="33"/>
  <c r="AJ40" i="33"/>
  <c r="BJ40" i="33"/>
  <c r="M54" i="33"/>
  <c r="J71" i="33"/>
  <c r="AJ71" i="33"/>
  <c r="M70" i="33"/>
  <c r="BJ41" i="33"/>
  <c r="AJ53" i="33"/>
  <c r="W54" i="33"/>
  <c r="AJ56" i="33"/>
  <c r="AJ69" i="33"/>
  <c r="L70" i="33"/>
  <c r="AL53" i="33"/>
  <c r="Z56" i="33"/>
  <c r="AJ41" i="33"/>
  <c r="L69" i="33"/>
  <c r="Y69" i="33"/>
  <c r="Z69" i="33"/>
  <c r="Z70" i="33"/>
  <c r="Y70" i="33"/>
  <c r="Y71" i="33"/>
  <c r="Z71" i="33"/>
  <c r="AJ54" i="33"/>
  <c r="J56" i="33"/>
  <c r="Y56" i="33"/>
  <c r="K71" i="32"/>
  <c r="K70" i="32"/>
  <c r="K69" i="32"/>
  <c r="K68" i="32"/>
  <c r="D31" i="28"/>
  <c r="B31" i="28"/>
  <c r="C31" i="28"/>
  <c r="AK56" i="32" l="1"/>
  <c r="X68" i="32"/>
  <c r="X8" i="32"/>
  <c r="AK9" i="32"/>
  <c r="X54" i="32"/>
  <c r="K9" i="32"/>
  <c r="K39" i="32"/>
  <c r="BK39" i="32"/>
  <c r="AK70" i="32"/>
  <c r="X70" i="32"/>
  <c r="BK11" i="32"/>
  <c r="X23" i="32"/>
  <c r="AK69" i="32"/>
  <c r="K55" i="32"/>
  <c r="AK25" i="32"/>
  <c r="AK55" i="32"/>
  <c r="AK23" i="32"/>
  <c r="X40" i="32"/>
  <c r="AX40" i="32"/>
  <c r="K25" i="32"/>
  <c r="BK26" i="32"/>
  <c r="X41" i="32"/>
  <c r="AK8" i="32"/>
  <c r="X53" i="32"/>
  <c r="AX23" i="32"/>
  <c r="K38" i="32"/>
  <c r="K24" i="32"/>
  <c r="X39" i="32"/>
  <c r="X9" i="32"/>
  <c r="AX39" i="32"/>
  <c r="AK54" i="32"/>
  <c r="X25" i="32"/>
  <c r="K56" i="32"/>
  <c r="BK38" i="32"/>
  <c r="AK38" i="32"/>
  <c r="X69" i="32"/>
  <c r="AK24" i="32"/>
  <c r="X10" i="32"/>
  <c r="AX41" i="32"/>
  <c r="K23" i="32"/>
  <c r="AX8" i="32"/>
  <c r="AX38" i="32"/>
  <c r="K54" i="32"/>
  <c r="AX24" i="32"/>
  <c r="X55" i="32"/>
  <c r="AX25" i="32"/>
  <c r="K10" i="32"/>
  <c r="K40" i="32"/>
  <c r="BK25" i="32"/>
  <c r="K26" i="32"/>
  <c r="AK26" i="32"/>
  <c r="BK41" i="32"/>
  <c r="X56" i="32"/>
  <c r="AX26" i="32"/>
  <c r="K11" i="32"/>
  <c r="X24" i="32"/>
  <c r="AX10" i="32"/>
  <c r="E31" i="28"/>
  <c r="K8" i="32"/>
  <c r="AK68" i="32"/>
  <c r="AX11" i="32"/>
  <c r="BK8" i="32"/>
  <c r="AX9" i="32"/>
  <c r="BK24" i="32"/>
  <c r="AK40" i="32"/>
  <c r="BK10" i="32"/>
  <c r="BK40" i="32"/>
  <c r="AK10" i="32"/>
  <c r="X71" i="32"/>
  <c r="K41" i="32"/>
  <c r="AK11" i="32"/>
  <c r="AK41" i="32"/>
  <c r="X38" i="32"/>
  <c r="AK53" i="32"/>
  <c r="K53" i="32"/>
  <c r="BK23" i="32"/>
  <c r="AK39" i="32"/>
  <c r="BK9" i="32"/>
  <c r="AK71" i="32"/>
  <c r="X11" i="32"/>
  <c r="X26" i="32"/>
  <c r="D31" i="30"/>
  <c r="D31" i="29"/>
  <c r="D31" i="31"/>
  <c r="E31" i="30"/>
  <c r="E31" i="29"/>
  <c r="E31" i="31"/>
  <c r="G32" i="31"/>
  <c r="G32" i="30"/>
  <c r="G32" i="29"/>
  <c r="C31" i="31"/>
  <c r="C31" i="30"/>
  <c r="C31" i="29"/>
  <c r="B31" i="31"/>
  <c r="B31" i="30"/>
  <c r="B31" i="29"/>
  <c r="AM55" i="33"/>
  <c r="AL55" i="33"/>
  <c r="AM54" i="33"/>
  <c r="AL56" i="33"/>
  <c r="Z54" i="33"/>
  <c r="BL10" i="33"/>
  <c r="BM10" i="33"/>
  <c r="Z24" i="33"/>
  <c r="Y24" i="33"/>
  <c r="AJ70" i="33"/>
  <c r="M26" i="33"/>
  <c r="BM25" i="33"/>
  <c r="BL25" i="33"/>
  <c r="BJ9" i="33"/>
  <c r="AW9" i="33"/>
  <c r="AM11" i="33"/>
  <c r="AL11" i="33"/>
  <c r="AL71" i="33"/>
  <c r="AM71" i="33"/>
  <c r="M40" i="33"/>
  <c r="L40" i="33"/>
  <c r="AM53" i="33"/>
  <c r="BM8" i="33"/>
  <c r="BL8" i="33"/>
  <c r="AM39" i="33"/>
  <c r="AL39" i="33"/>
  <c r="BM24" i="33"/>
  <c r="BL24" i="33"/>
  <c r="BL23" i="33"/>
  <c r="M9" i="33"/>
  <c r="L9" i="33"/>
  <c r="L26" i="33"/>
  <c r="Z11" i="33"/>
  <c r="Y11" i="33"/>
  <c r="L10" i="33"/>
  <c r="M10" i="33"/>
  <c r="AZ8" i="33"/>
  <c r="AY8" i="33"/>
  <c r="AL41" i="33"/>
  <c r="M53" i="33"/>
  <c r="L53" i="33"/>
  <c r="BM38" i="33"/>
  <c r="BL38" i="33"/>
  <c r="BM9" i="33"/>
  <c r="BL9" i="33"/>
  <c r="Z38" i="33"/>
  <c r="Y38" i="33"/>
  <c r="AM25" i="33"/>
  <c r="AZ9" i="33"/>
  <c r="AY9" i="33"/>
  <c r="AJ11" i="33"/>
  <c r="M38" i="33"/>
  <c r="J40" i="33"/>
  <c r="Y68" i="33"/>
  <c r="AM8" i="33"/>
  <c r="AL8" i="33"/>
  <c r="AM41" i="33"/>
  <c r="Z41" i="33"/>
  <c r="Y41" i="33"/>
  <c r="Z25" i="33"/>
  <c r="AL10" i="33"/>
  <c r="AM10" i="33"/>
  <c r="AZ25" i="33"/>
  <c r="AY25" i="33"/>
  <c r="AZ11" i="33"/>
  <c r="AY11" i="33"/>
  <c r="L38" i="33"/>
  <c r="M56" i="33"/>
  <c r="M71" i="33"/>
  <c r="L71" i="33"/>
  <c r="Z8" i="33"/>
  <c r="Y8" i="33"/>
  <c r="AZ40" i="33"/>
  <c r="AY40" i="33"/>
  <c r="J53" i="33"/>
  <c r="AM23" i="33"/>
  <c r="AL23" i="33"/>
  <c r="BJ38" i="33"/>
  <c r="AW25" i="33"/>
  <c r="Y10" i="33"/>
  <c r="Z10" i="33"/>
  <c r="AL26" i="33"/>
  <c r="Z68" i="33"/>
  <c r="M55" i="33"/>
  <c r="L55" i="33"/>
  <c r="M25" i="33"/>
  <c r="L25" i="33"/>
  <c r="M8" i="33"/>
  <c r="I32" i="28" s="1"/>
  <c r="L8" i="33"/>
  <c r="H32" i="28" s="1"/>
  <c r="AM68" i="33"/>
  <c r="AL68" i="33"/>
  <c r="AM56" i="33"/>
  <c r="AZ26" i="33"/>
  <c r="AY26" i="33"/>
  <c r="AZ23" i="33"/>
  <c r="AY23" i="33"/>
  <c r="M11" i="33"/>
  <c r="L11" i="33"/>
  <c r="AJ10" i="33"/>
  <c r="W38" i="33"/>
  <c r="AM26" i="33"/>
  <c r="AY10" i="33"/>
  <c r="AZ10" i="33"/>
  <c r="BM40" i="33"/>
  <c r="BL40" i="33"/>
  <c r="Z39" i="33"/>
  <c r="Y39" i="33"/>
  <c r="BL41" i="33"/>
  <c r="AL24" i="33"/>
  <c r="AM24" i="33"/>
  <c r="AW40" i="33"/>
  <c r="AZ38" i="33"/>
  <c r="AY38" i="33"/>
  <c r="AJ68" i="33"/>
  <c r="Y25" i="33"/>
  <c r="AM70" i="33"/>
  <c r="AL70" i="33"/>
  <c r="Z9" i="33"/>
  <c r="Y9" i="33"/>
  <c r="W10" i="33"/>
  <c r="AM9" i="33"/>
  <c r="AL9" i="33"/>
  <c r="L56" i="33"/>
  <c r="AL69" i="33"/>
  <c r="AM69" i="33"/>
  <c r="J70" i="33"/>
  <c r="AL54" i="33"/>
  <c r="BM41" i="33"/>
  <c r="J55" i="33"/>
  <c r="J38" i="33"/>
  <c r="Y54" i="33"/>
  <c r="J25" i="33"/>
  <c r="Y26" i="33"/>
  <c r="Z26" i="33"/>
  <c r="J11" i="33"/>
  <c r="J9" i="33"/>
  <c r="BM23" i="33"/>
  <c r="AW10" i="33"/>
  <c r="BM71" i="32"/>
  <c r="BL71" i="32"/>
  <c r="AZ71" i="32"/>
  <c r="AY71" i="32"/>
  <c r="BM70" i="32"/>
  <c r="BL70" i="32"/>
  <c r="AZ70" i="32"/>
  <c r="AY70" i="32"/>
  <c r="BM69" i="32"/>
  <c r="BL69" i="32"/>
  <c r="AZ69" i="32"/>
  <c r="AY69" i="32"/>
  <c r="BM68" i="32"/>
  <c r="BL68" i="32"/>
  <c r="AZ68" i="32"/>
  <c r="AY68" i="32"/>
  <c r="BM56" i="32"/>
  <c r="BL56" i="32"/>
  <c r="AZ56" i="32"/>
  <c r="AY56" i="32"/>
  <c r="BM55" i="32"/>
  <c r="BL55" i="32"/>
  <c r="AZ55" i="32"/>
  <c r="AY55" i="32"/>
  <c r="BM54" i="32"/>
  <c r="BL54" i="32"/>
  <c r="AZ54" i="32"/>
  <c r="AY54" i="32"/>
  <c r="BM53" i="32"/>
  <c r="BL53" i="32"/>
  <c r="AZ53" i="32"/>
  <c r="AY53" i="32"/>
  <c r="J25" i="32"/>
  <c r="AW24" i="32"/>
  <c r="AJ23" i="32"/>
  <c r="AJ11" i="32"/>
  <c r="F32" i="29" l="1"/>
  <c r="F32" i="31"/>
  <c r="F32" i="30"/>
  <c r="H32" i="31"/>
  <c r="H32" i="30"/>
  <c r="H32" i="29"/>
  <c r="I32" i="31"/>
  <c r="I32" i="30"/>
  <c r="I32" i="29"/>
  <c r="Z24" i="32"/>
  <c r="Y24" i="32"/>
  <c r="AJ8" i="32"/>
  <c r="W9" i="32"/>
  <c r="AZ23" i="32"/>
  <c r="AY23" i="32"/>
  <c r="W24" i="32"/>
  <c r="G31" i="28"/>
  <c r="BJ8" i="32"/>
  <c r="BJ23" i="32"/>
  <c r="J10" i="32"/>
  <c r="AM11" i="32"/>
  <c r="AL11" i="32"/>
  <c r="AW23" i="32"/>
  <c r="AJ10" i="32"/>
  <c r="AW8" i="32"/>
  <c r="W8" i="32"/>
  <c r="AM23" i="32"/>
  <c r="AL23" i="32"/>
  <c r="W10" i="32"/>
  <c r="J24" i="32"/>
  <c r="BM23" i="32"/>
  <c r="BL23" i="32"/>
  <c r="BJ9" i="32"/>
  <c r="AJ24" i="32"/>
  <c r="BJ24" i="32"/>
  <c r="W25" i="32"/>
  <c r="W53" i="32"/>
  <c r="W23" i="32"/>
  <c r="AJ40" i="32"/>
  <c r="AJ55" i="32"/>
  <c r="AW25" i="32"/>
  <c r="J26" i="32"/>
  <c r="AW26" i="32"/>
  <c r="J54" i="32"/>
  <c r="J23" i="32"/>
  <c r="AW38" i="32"/>
  <c r="W41" i="32"/>
  <c r="AJ53" i="32"/>
  <c r="J55" i="32"/>
  <c r="J71" i="32"/>
  <c r="AJ25" i="32"/>
  <c r="BJ25" i="32"/>
  <c r="BJ26" i="32"/>
  <c r="J40" i="32"/>
  <c r="J68" i="32"/>
  <c r="J11" i="32"/>
  <c r="AW11" i="32"/>
  <c r="BJ11" i="32"/>
  <c r="W26" i="32"/>
  <c r="AJ26" i="32"/>
  <c r="J70" i="32"/>
  <c r="W39" i="32"/>
  <c r="BJ39" i="32"/>
  <c r="AJ38" i="32"/>
  <c r="M70" i="32"/>
  <c r="L70" i="32"/>
  <c r="Z54" i="32"/>
  <c r="AJ54" i="32"/>
  <c r="AM54" i="32"/>
  <c r="J56" i="32"/>
  <c r="M56" i="32"/>
  <c r="AJ69" i="32"/>
  <c r="W40" i="32"/>
  <c r="J41" i="32"/>
  <c r="BJ41" i="32"/>
  <c r="Y54" i="32"/>
  <c r="W55" i="32"/>
  <c r="J38" i="32"/>
  <c r="AJ56" i="32"/>
  <c r="M69" i="32"/>
  <c r="W69" i="32"/>
  <c r="L71" i="32"/>
  <c r="M68" i="32"/>
  <c r="W38" i="32"/>
  <c r="W56" i="32"/>
  <c r="W71" i="32"/>
  <c r="AJ71" i="32"/>
  <c r="L68" i="32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14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3" i="30"/>
  <c r="A12" i="30"/>
  <c r="A11" i="30"/>
  <c r="A10" i="30"/>
  <c r="A9" i="30"/>
  <c r="A8" i="30"/>
  <c r="A7" i="30"/>
  <c r="A6" i="30"/>
  <c r="A5" i="30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5" i="28"/>
  <c r="AM69" i="32" l="1"/>
  <c r="BL41" i="32"/>
  <c r="AM70" i="32"/>
  <c r="AL70" i="32"/>
  <c r="M55" i="32"/>
  <c r="L55" i="32"/>
  <c r="M40" i="32"/>
  <c r="L40" i="32"/>
  <c r="W70" i="32"/>
  <c r="AM55" i="32"/>
  <c r="AL55" i="32"/>
  <c r="J39" i="32"/>
  <c r="Z53" i="32"/>
  <c r="Y53" i="32"/>
  <c r="AJ39" i="32"/>
  <c r="AZ11" i="32"/>
  <c r="M10" i="32"/>
  <c r="L10" i="32"/>
  <c r="BM24" i="32"/>
  <c r="M41" i="32"/>
  <c r="L41" i="32"/>
  <c r="M54" i="32"/>
  <c r="L54" i="32"/>
  <c r="Y55" i="32"/>
  <c r="W54" i="32"/>
  <c r="BM40" i="32"/>
  <c r="BL40" i="32"/>
  <c r="BJ38" i="32"/>
  <c r="BM41" i="32"/>
  <c r="AM68" i="32"/>
  <c r="AL68" i="32"/>
  <c r="M9" i="32"/>
  <c r="L9" i="32"/>
  <c r="AM9" i="32"/>
  <c r="AL9" i="32"/>
  <c r="L24" i="32"/>
  <c r="Y23" i="32"/>
  <c r="AY10" i="32"/>
  <c r="AZ10" i="32"/>
  <c r="J8" i="32"/>
  <c r="F31" i="28" s="1"/>
  <c r="AL8" i="32"/>
  <c r="AM8" i="32"/>
  <c r="Z40" i="32"/>
  <c r="Y40" i="32"/>
  <c r="AM56" i="32"/>
  <c r="AL56" i="32"/>
  <c r="Z38" i="32"/>
  <c r="Y38" i="32"/>
  <c r="Z55" i="32"/>
  <c r="BM39" i="32"/>
  <c r="BL39" i="32"/>
  <c r="AJ70" i="32"/>
  <c r="AZ40" i="32"/>
  <c r="AY40" i="32"/>
  <c r="AZ39" i="32"/>
  <c r="AY39" i="32"/>
  <c r="Z70" i="32"/>
  <c r="Y70" i="32"/>
  <c r="BM25" i="32"/>
  <c r="BL25" i="32"/>
  <c r="AM39" i="32"/>
  <c r="AL39" i="32"/>
  <c r="AY25" i="32"/>
  <c r="Y10" i="32"/>
  <c r="Z10" i="32"/>
  <c r="AL10" i="32"/>
  <c r="AM10" i="32"/>
  <c r="M24" i="32"/>
  <c r="AW9" i="32"/>
  <c r="Z23" i="32"/>
  <c r="L8" i="32"/>
  <c r="H31" i="28" s="1"/>
  <c r="M8" i="32"/>
  <c r="I31" i="28" s="1"/>
  <c r="Z71" i="32"/>
  <c r="Y71" i="32"/>
  <c r="L38" i="32"/>
  <c r="M38" i="32"/>
  <c r="M53" i="32"/>
  <c r="L53" i="32"/>
  <c r="Y69" i="32"/>
  <c r="Z39" i="32"/>
  <c r="Y39" i="32"/>
  <c r="AL69" i="32"/>
  <c r="L69" i="32"/>
  <c r="AM25" i="32"/>
  <c r="AL25" i="32"/>
  <c r="Z68" i="32"/>
  <c r="Y68" i="32"/>
  <c r="AZ25" i="32"/>
  <c r="AW10" i="32"/>
  <c r="AL71" i="32"/>
  <c r="Z56" i="32"/>
  <c r="Y56" i="32"/>
  <c r="BL26" i="32"/>
  <c r="BM26" i="32"/>
  <c r="Z69" i="32"/>
  <c r="AM26" i="32"/>
  <c r="AL26" i="32"/>
  <c r="BM9" i="32"/>
  <c r="BL9" i="32"/>
  <c r="AW40" i="32"/>
  <c r="AW39" i="32"/>
  <c r="AM40" i="32"/>
  <c r="AL40" i="32"/>
  <c r="M25" i="32"/>
  <c r="L25" i="32"/>
  <c r="Z26" i="32"/>
  <c r="Y26" i="32"/>
  <c r="Z8" i="32"/>
  <c r="Y8" i="32"/>
  <c r="AZ9" i="32"/>
  <c r="AY9" i="32"/>
  <c r="Z9" i="32"/>
  <c r="Y9" i="32"/>
  <c r="AZ26" i="32"/>
  <c r="AY26" i="32"/>
  <c r="J53" i="32"/>
  <c r="AM41" i="32"/>
  <c r="AL41" i="32"/>
  <c r="AM71" i="32"/>
  <c r="AM53" i="32"/>
  <c r="AL53" i="32"/>
  <c r="J69" i="32"/>
  <c r="AZ24" i="32"/>
  <c r="AY24" i="32"/>
  <c r="W68" i="32"/>
  <c r="AW41" i="32"/>
  <c r="BM10" i="32"/>
  <c r="BL10" i="32"/>
  <c r="W11" i="32"/>
  <c r="Y25" i="32"/>
  <c r="AM38" i="32"/>
  <c r="AL38" i="32"/>
  <c r="L56" i="32"/>
  <c r="BM11" i="32"/>
  <c r="BL11" i="32"/>
  <c r="L23" i="32"/>
  <c r="AY8" i="32"/>
  <c r="AZ8" i="32"/>
  <c r="AL24" i="32"/>
  <c r="L26" i="32"/>
  <c r="BL8" i="32"/>
  <c r="BM8" i="32"/>
  <c r="Z25" i="32"/>
  <c r="M71" i="32"/>
  <c r="BJ40" i="32"/>
  <c r="BM38" i="32"/>
  <c r="BL38" i="32"/>
  <c r="AJ41" i="32"/>
  <c r="AL54" i="32"/>
  <c r="Z41" i="32"/>
  <c r="Y41" i="32"/>
  <c r="AZ38" i="32"/>
  <c r="AY38" i="32"/>
  <c r="AJ68" i="32"/>
  <c r="M39" i="32"/>
  <c r="L39" i="32"/>
  <c r="AZ41" i="32"/>
  <c r="AY41" i="32"/>
  <c r="M11" i="32"/>
  <c r="L11" i="32"/>
  <c r="M23" i="32"/>
  <c r="BJ10" i="32"/>
  <c r="J9" i="32"/>
  <c r="AJ9" i="32"/>
  <c r="AY11" i="32"/>
  <c r="AM24" i="32"/>
  <c r="BL24" i="32"/>
  <c r="M26" i="32"/>
  <c r="Z11" i="32"/>
  <c r="Y11" i="32"/>
  <c r="BM71" i="2"/>
  <c r="BL71" i="2"/>
  <c r="BM70" i="2"/>
  <c r="BL70" i="2"/>
  <c r="BM69" i="2"/>
  <c r="BL69" i="2"/>
  <c r="BM68" i="2"/>
  <c r="BL68" i="2"/>
  <c r="BM56" i="2"/>
  <c r="BL56" i="2"/>
  <c r="BM55" i="2"/>
  <c r="BL55" i="2"/>
  <c r="BM54" i="2"/>
  <c r="BL54" i="2"/>
  <c r="BM53" i="2"/>
  <c r="BL53" i="2"/>
  <c r="AZ71" i="2"/>
  <c r="AY71" i="2"/>
  <c r="AZ70" i="2"/>
  <c r="AY70" i="2"/>
  <c r="AZ69" i="2"/>
  <c r="AY69" i="2"/>
  <c r="AZ68" i="2"/>
  <c r="AY68" i="2"/>
  <c r="AZ56" i="2"/>
  <c r="AY56" i="2"/>
  <c r="AZ55" i="2"/>
  <c r="AY55" i="2"/>
  <c r="AZ54" i="2"/>
  <c r="AY54" i="2"/>
  <c r="AZ53" i="2"/>
  <c r="AY53" i="2"/>
  <c r="BM71" i="3"/>
  <c r="BL71" i="3"/>
  <c r="BM70" i="3"/>
  <c r="BL70" i="3"/>
  <c r="BM69" i="3"/>
  <c r="BL69" i="3"/>
  <c r="BM68" i="3"/>
  <c r="BL68" i="3"/>
  <c r="BM56" i="3"/>
  <c r="BL56" i="3"/>
  <c r="BM55" i="3"/>
  <c r="BL55" i="3"/>
  <c r="BM54" i="3"/>
  <c r="BL54" i="3"/>
  <c r="BM53" i="3"/>
  <c r="BL53" i="3"/>
  <c r="AZ71" i="3"/>
  <c r="AY71" i="3"/>
  <c r="AZ70" i="3"/>
  <c r="AY70" i="3"/>
  <c r="AZ69" i="3"/>
  <c r="AY69" i="3"/>
  <c r="AZ68" i="3"/>
  <c r="AY68" i="3"/>
  <c r="AZ56" i="3"/>
  <c r="AY56" i="3"/>
  <c r="AZ55" i="3"/>
  <c r="AY55" i="3"/>
  <c r="AZ54" i="3"/>
  <c r="AY54" i="3"/>
  <c r="AZ53" i="3"/>
  <c r="AY53" i="3"/>
  <c r="BM71" i="4"/>
  <c r="BL71" i="4"/>
  <c r="BM70" i="4"/>
  <c r="BL70" i="4"/>
  <c r="BM69" i="4"/>
  <c r="BL69" i="4"/>
  <c r="BM68" i="4"/>
  <c r="BL68" i="4"/>
  <c r="BM56" i="4"/>
  <c r="BL56" i="4"/>
  <c r="BM55" i="4"/>
  <c r="BL55" i="4"/>
  <c r="BM54" i="4"/>
  <c r="BL54" i="4"/>
  <c r="BM53" i="4"/>
  <c r="BL53" i="4"/>
  <c r="AZ71" i="4"/>
  <c r="AY71" i="4"/>
  <c r="AZ70" i="4"/>
  <c r="AY70" i="4"/>
  <c r="AZ69" i="4"/>
  <c r="AY69" i="4"/>
  <c r="AZ68" i="4"/>
  <c r="AY68" i="4"/>
  <c r="AZ56" i="4"/>
  <c r="AY56" i="4"/>
  <c r="AZ55" i="4"/>
  <c r="AY55" i="4"/>
  <c r="AZ54" i="4"/>
  <c r="AY54" i="4"/>
  <c r="AZ53" i="4"/>
  <c r="AY53" i="4"/>
  <c r="BM71" i="5"/>
  <c r="BL71" i="5"/>
  <c r="BM70" i="5"/>
  <c r="BL70" i="5"/>
  <c r="BM69" i="5"/>
  <c r="BL69" i="5"/>
  <c r="BM68" i="5"/>
  <c r="BL68" i="5"/>
  <c r="BM56" i="5"/>
  <c r="BL56" i="5"/>
  <c r="BM55" i="5"/>
  <c r="BL55" i="5"/>
  <c r="BM54" i="5"/>
  <c r="BL54" i="5"/>
  <c r="BM53" i="5"/>
  <c r="BL53" i="5"/>
  <c r="AZ71" i="5"/>
  <c r="AY71" i="5"/>
  <c r="AZ70" i="5"/>
  <c r="AY70" i="5"/>
  <c r="AZ69" i="5"/>
  <c r="AY69" i="5"/>
  <c r="AZ68" i="5"/>
  <c r="AY68" i="5"/>
  <c r="AZ56" i="5"/>
  <c r="AY56" i="5"/>
  <c r="AZ55" i="5"/>
  <c r="AY55" i="5"/>
  <c r="AZ54" i="5"/>
  <c r="AY54" i="5"/>
  <c r="AZ53" i="5"/>
  <c r="AY53" i="5"/>
  <c r="BM71" i="6"/>
  <c r="BL71" i="6"/>
  <c r="BM70" i="6"/>
  <c r="BL70" i="6"/>
  <c r="BM69" i="6"/>
  <c r="BL69" i="6"/>
  <c r="BM68" i="6"/>
  <c r="BL68" i="6"/>
  <c r="BM56" i="6"/>
  <c r="BL56" i="6"/>
  <c r="BM55" i="6"/>
  <c r="BL55" i="6"/>
  <c r="BM54" i="6"/>
  <c r="BL54" i="6"/>
  <c r="BM53" i="6"/>
  <c r="BL53" i="6"/>
  <c r="AZ71" i="6"/>
  <c r="AY71" i="6"/>
  <c r="AZ70" i="6"/>
  <c r="AY70" i="6"/>
  <c r="AZ69" i="6"/>
  <c r="AY69" i="6"/>
  <c r="AZ68" i="6"/>
  <c r="AY68" i="6"/>
  <c r="AZ56" i="6"/>
  <c r="AY56" i="6"/>
  <c r="AZ55" i="6"/>
  <c r="AY55" i="6"/>
  <c r="AZ54" i="6"/>
  <c r="AY54" i="6"/>
  <c r="AZ53" i="6"/>
  <c r="AY53" i="6"/>
  <c r="BM71" i="7"/>
  <c r="BL71" i="7"/>
  <c r="BM70" i="7"/>
  <c r="BL70" i="7"/>
  <c r="BM69" i="7"/>
  <c r="BL69" i="7"/>
  <c r="BM68" i="7"/>
  <c r="BL68" i="7"/>
  <c r="BM56" i="7"/>
  <c r="BL56" i="7"/>
  <c r="BM55" i="7"/>
  <c r="BL55" i="7"/>
  <c r="BM54" i="7"/>
  <c r="BL54" i="7"/>
  <c r="BM53" i="7"/>
  <c r="BL53" i="7"/>
  <c r="AZ71" i="7"/>
  <c r="AY71" i="7"/>
  <c r="AZ70" i="7"/>
  <c r="AY70" i="7"/>
  <c r="AZ69" i="7"/>
  <c r="AY69" i="7"/>
  <c r="AZ68" i="7"/>
  <c r="AY68" i="7"/>
  <c r="AZ56" i="7"/>
  <c r="AY56" i="7"/>
  <c r="AZ55" i="7"/>
  <c r="AY55" i="7"/>
  <c r="AZ54" i="7"/>
  <c r="AY54" i="7"/>
  <c r="AZ53" i="7"/>
  <c r="AY53" i="7"/>
  <c r="BM71" i="8"/>
  <c r="BL71" i="8"/>
  <c r="BM70" i="8"/>
  <c r="BL70" i="8"/>
  <c r="BM69" i="8"/>
  <c r="BL69" i="8"/>
  <c r="BM68" i="8"/>
  <c r="BL68" i="8"/>
  <c r="BM56" i="8"/>
  <c r="BL56" i="8"/>
  <c r="BM55" i="8"/>
  <c r="BL55" i="8"/>
  <c r="BM54" i="8"/>
  <c r="BL54" i="8"/>
  <c r="BM53" i="8"/>
  <c r="BL53" i="8"/>
  <c r="AZ71" i="8"/>
  <c r="AY71" i="8"/>
  <c r="AZ70" i="8"/>
  <c r="AY70" i="8"/>
  <c r="AZ69" i="8"/>
  <c r="AY69" i="8"/>
  <c r="AZ68" i="8"/>
  <c r="AY68" i="8"/>
  <c r="AZ56" i="8"/>
  <c r="AY56" i="8"/>
  <c r="AZ55" i="8"/>
  <c r="AY55" i="8"/>
  <c r="AZ54" i="8"/>
  <c r="AY54" i="8"/>
  <c r="AZ53" i="8"/>
  <c r="AY53" i="8"/>
  <c r="BM71" i="9"/>
  <c r="BL71" i="9"/>
  <c r="BM70" i="9"/>
  <c r="BL70" i="9"/>
  <c r="BM69" i="9"/>
  <c r="BL69" i="9"/>
  <c r="BM68" i="9"/>
  <c r="BL68" i="9"/>
  <c r="BM56" i="9"/>
  <c r="BL56" i="9"/>
  <c r="BM55" i="9"/>
  <c r="BL55" i="9"/>
  <c r="BM54" i="9"/>
  <c r="BL54" i="9"/>
  <c r="BM53" i="9"/>
  <c r="BL53" i="9"/>
  <c r="AZ71" i="9"/>
  <c r="AY71" i="9"/>
  <c r="AZ70" i="9"/>
  <c r="AY70" i="9"/>
  <c r="AZ69" i="9"/>
  <c r="AY69" i="9"/>
  <c r="AZ68" i="9"/>
  <c r="AY68" i="9"/>
  <c r="AZ56" i="9"/>
  <c r="AY56" i="9"/>
  <c r="AZ55" i="9"/>
  <c r="AY55" i="9"/>
  <c r="AZ54" i="9"/>
  <c r="AY54" i="9"/>
  <c r="AZ53" i="9"/>
  <c r="AY53" i="9"/>
  <c r="BM71" i="10"/>
  <c r="BL71" i="10"/>
  <c r="BM70" i="10"/>
  <c r="BL70" i="10"/>
  <c r="BM69" i="10"/>
  <c r="BL69" i="10"/>
  <c r="BM68" i="10"/>
  <c r="BL68" i="10"/>
  <c r="BM56" i="10"/>
  <c r="BL56" i="10"/>
  <c r="BM55" i="10"/>
  <c r="BL55" i="10"/>
  <c r="BM54" i="10"/>
  <c r="BL54" i="10"/>
  <c r="BM53" i="10"/>
  <c r="BL53" i="10"/>
  <c r="AZ71" i="10"/>
  <c r="AY71" i="10"/>
  <c r="AZ70" i="10"/>
  <c r="AY70" i="10"/>
  <c r="AZ69" i="10"/>
  <c r="AY69" i="10"/>
  <c r="AZ68" i="10"/>
  <c r="AY68" i="10"/>
  <c r="AZ56" i="10"/>
  <c r="AY56" i="10"/>
  <c r="AZ55" i="10"/>
  <c r="AY55" i="10"/>
  <c r="AZ54" i="10"/>
  <c r="AY54" i="10"/>
  <c r="AZ53" i="10"/>
  <c r="AY53" i="10"/>
  <c r="BM71" i="11"/>
  <c r="BL71" i="11"/>
  <c r="BM70" i="11"/>
  <c r="BL70" i="11"/>
  <c r="BM69" i="11"/>
  <c r="BL69" i="11"/>
  <c r="BM68" i="11"/>
  <c r="BL68" i="11"/>
  <c r="BM56" i="11"/>
  <c r="BL56" i="11"/>
  <c r="BM55" i="11"/>
  <c r="BL55" i="11"/>
  <c r="BM54" i="11"/>
  <c r="BL54" i="11"/>
  <c r="BM53" i="11"/>
  <c r="BL53" i="11"/>
  <c r="AZ71" i="11"/>
  <c r="AY71" i="11"/>
  <c r="AZ70" i="11"/>
  <c r="AY70" i="11"/>
  <c r="AZ69" i="11"/>
  <c r="AY69" i="11"/>
  <c r="AZ68" i="11"/>
  <c r="AY68" i="11"/>
  <c r="AZ56" i="11"/>
  <c r="AY56" i="11"/>
  <c r="AZ55" i="11"/>
  <c r="AY55" i="11"/>
  <c r="AZ54" i="11"/>
  <c r="AY54" i="11"/>
  <c r="AZ53" i="11"/>
  <c r="AY53" i="11"/>
  <c r="BM71" i="12"/>
  <c r="BL71" i="12"/>
  <c r="BM70" i="12"/>
  <c r="BL70" i="12"/>
  <c r="BM69" i="12"/>
  <c r="BL69" i="12"/>
  <c r="BM68" i="12"/>
  <c r="BL68" i="12"/>
  <c r="BM56" i="12"/>
  <c r="BL56" i="12"/>
  <c r="BM55" i="12"/>
  <c r="BL55" i="12"/>
  <c r="BM54" i="12"/>
  <c r="BL54" i="12"/>
  <c r="BM53" i="12"/>
  <c r="BL53" i="12"/>
  <c r="AZ71" i="12"/>
  <c r="AY71" i="12"/>
  <c r="AZ70" i="12"/>
  <c r="AY70" i="12"/>
  <c r="AZ69" i="12"/>
  <c r="AY69" i="12"/>
  <c r="AZ68" i="12"/>
  <c r="AY68" i="12"/>
  <c r="AZ56" i="12"/>
  <c r="AY56" i="12"/>
  <c r="AZ55" i="12"/>
  <c r="AY55" i="12"/>
  <c r="AZ54" i="12"/>
  <c r="AY54" i="12"/>
  <c r="AZ53" i="12"/>
  <c r="AY53" i="12"/>
  <c r="BM71" i="13"/>
  <c r="BM70" i="13"/>
  <c r="BM69" i="13"/>
  <c r="BM68" i="13"/>
  <c r="BM56" i="13"/>
  <c r="BM55" i="13"/>
  <c r="BM54" i="13"/>
  <c r="BM53" i="13"/>
  <c r="AZ71" i="13"/>
  <c r="AY71" i="13"/>
  <c r="AZ70" i="13"/>
  <c r="AY70" i="13"/>
  <c r="AZ69" i="13"/>
  <c r="AY69" i="13"/>
  <c r="AZ68" i="13"/>
  <c r="AY68" i="13"/>
  <c r="AZ56" i="13"/>
  <c r="AY56" i="13"/>
  <c r="AZ55" i="13"/>
  <c r="AY55" i="13"/>
  <c r="AZ54" i="13"/>
  <c r="AY54" i="13"/>
  <c r="AZ53" i="13"/>
  <c r="AY53" i="13"/>
  <c r="BM71" i="14"/>
  <c r="BL71" i="14"/>
  <c r="BM70" i="14"/>
  <c r="BL70" i="14"/>
  <c r="BM69" i="14"/>
  <c r="BL69" i="14"/>
  <c r="BM68" i="14"/>
  <c r="BL68" i="14"/>
  <c r="BM56" i="14"/>
  <c r="BL56" i="14"/>
  <c r="BM55" i="14"/>
  <c r="BL55" i="14"/>
  <c r="BM54" i="14"/>
  <c r="BL54" i="14"/>
  <c r="BM53" i="14"/>
  <c r="BL53" i="14"/>
  <c r="AZ71" i="14"/>
  <c r="AY71" i="14"/>
  <c r="AZ70" i="14"/>
  <c r="AY70" i="14"/>
  <c r="AZ69" i="14"/>
  <c r="AY69" i="14"/>
  <c r="AZ68" i="14"/>
  <c r="AY68" i="14"/>
  <c r="AZ56" i="14"/>
  <c r="AY56" i="14"/>
  <c r="AZ55" i="14"/>
  <c r="AY55" i="14"/>
  <c r="AZ54" i="14"/>
  <c r="AY54" i="14"/>
  <c r="AZ53" i="14"/>
  <c r="AY53" i="14"/>
  <c r="BM71" i="15"/>
  <c r="BL71" i="15"/>
  <c r="BM70" i="15"/>
  <c r="BL70" i="15"/>
  <c r="BM69" i="15"/>
  <c r="BL69" i="15"/>
  <c r="BM68" i="15"/>
  <c r="BL68" i="15"/>
  <c r="BM56" i="15"/>
  <c r="BL56" i="15"/>
  <c r="BM55" i="15"/>
  <c r="BL55" i="15"/>
  <c r="BM54" i="15"/>
  <c r="BL54" i="15"/>
  <c r="BM53" i="15"/>
  <c r="BL53" i="15"/>
  <c r="AZ71" i="15"/>
  <c r="AY71" i="15"/>
  <c r="AZ70" i="15"/>
  <c r="AY70" i="15"/>
  <c r="AZ69" i="15"/>
  <c r="AY69" i="15"/>
  <c r="AZ68" i="15"/>
  <c r="AY68" i="15"/>
  <c r="AZ56" i="15"/>
  <c r="AY56" i="15"/>
  <c r="AZ55" i="15"/>
  <c r="AY55" i="15"/>
  <c r="AZ54" i="15"/>
  <c r="AY54" i="15"/>
  <c r="AZ53" i="15"/>
  <c r="AY53" i="15"/>
  <c r="BM71" i="16"/>
  <c r="BL71" i="16"/>
  <c r="BM70" i="16"/>
  <c r="BL70" i="16"/>
  <c r="BM69" i="16"/>
  <c r="BL69" i="16"/>
  <c r="BM68" i="16"/>
  <c r="BL68" i="16"/>
  <c r="BM56" i="16"/>
  <c r="BL56" i="16"/>
  <c r="BM55" i="16"/>
  <c r="BL55" i="16"/>
  <c r="BM54" i="16"/>
  <c r="BL54" i="16"/>
  <c r="BM53" i="16"/>
  <c r="BL53" i="16"/>
  <c r="AZ71" i="16"/>
  <c r="AY71" i="16"/>
  <c r="AZ70" i="16"/>
  <c r="AY70" i="16"/>
  <c r="AZ69" i="16"/>
  <c r="AY69" i="16"/>
  <c r="AZ68" i="16"/>
  <c r="AY68" i="16"/>
  <c r="AZ56" i="16"/>
  <c r="AY56" i="16"/>
  <c r="AZ55" i="16"/>
  <c r="AY55" i="16"/>
  <c r="AZ54" i="16"/>
  <c r="AY54" i="16"/>
  <c r="AZ53" i="16"/>
  <c r="AY53" i="16"/>
  <c r="BM71" i="17"/>
  <c r="BL71" i="17"/>
  <c r="BM70" i="17"/>
  <c r="BL70" i="17"/>
  <c r="BM69" i="17"/>
  <c r="BL69" i="17"/>
  <c r="BM68" i="17"/>
  <c r="BL68" i="17"/>
  <c r="BM56" i="17"/>
  <c r="BL56" i="17"/>
  <c r="BM55" i="17"/>
  <c r="BL55" i="17"/>
  <c r="BM54" i="17"/>
  <c r="BL54" i="17"/>
  <c r="BM53" i="17"/>
  <c r="BL53" i="17"/>
  <c r="AZ71" i="17"/>
  <c r="AY71" i="17"/>
  <c r="AZ70" i="17"/>
  <c r="AY70" i="17"/>
  <c r="AZ69" i="17"/>
  <c r="AY69" i="17"/>
  <c r="AZ68" i="17"/>
  <c r="AY68" i="17"/>
  <c r="AZ56" i="17"/>
  <c r="AY56" i="17"/>
  <c r="AZ55" i="17"/>
  <c r="AY55" i="17"/>
  <c r="AZ54" i="17"/>
  <c r="AY54" i="17"/>
  <c r="AZ53" i="17"/>
  <c r="AY53" i="17"/>
  <c r="BM71" i="18"/>
  <c r="BL71" i="18"/>
  <c r="BM70" i="18"/>
  <c r="BL70" i="18"/>
  <c r="BM69" i="18"/>
  <c r="BL69" i="18"/>
  <c r="BM68" i="18"/>
  <c r="BL68" i="18"/>
  <c r="BM56" i="18"/>
  <c r="BL56" i="18"/>
  <c r="BM55" i="18"/>
  <c r="BL55" i="18"/>
  <c r="BM54" i="18"/>
  <c r="BL54" i="18"/>
  <c r="BM53" i="18"/>
  <c r="BL53" i="18"/>
  <c r="AZ71" i="18"/>
  <c r="AY71" i="18"/>
  <c r="AZ70" i="18"/>
  <c r="AY70" i="18"/>
  <c r="AZ69" i="18"/>
  <c r="AY69" i="18"/>
  <c r="AZ68" i="18"/>
  <c r="AY68" i="18"/>
  <c r="AZ56" i="18"/>
  <c r="AY56" i="18"/>
  <c r="AZ55" i="18"/>
  <c r="AY55" i="18"/>
  <c r="AZ54" i="18"/>
  <c r="AY54" i="18"/>
  <c r="AZ53" i="18"/>
  <c r="AY53" i="18"/>
  <c r="BM71" i="19"/>
  <c r="BL71" i="19"/>
  <c r="BM70" i="19"/>
  <c r="BL70" i="19"/>
  <c r="BM69" i="19"/>
  <c r="BL69" i="19"/>
  <c r="BM68" i="19"/>
  <c r="BL68" i="19"/>
  <c r="BM56" i="19"/>
  <c r="BL56" i="19"/>
  <c r="BM55" i="19"/>
  <c r="BL55" i="19"/>
  <c r="BM54" i="19"/>
  <c r="BL54" i="19"/>
  <c r="BM53" i="19"/>
  <c r="BL53" i="19"/>
  <c r="AZ71" i="19"/>
  <c r="AY71" i="19"/>
  <c r="AZ70" i="19"/>
  <c r="AY70" i="19"/>
  <c r="AZ69" i="19"/>
  <c r="AY69" i="19"/>
  <c r="AZ68" i="19"/>
  <c r="AY68" i="19"/>
  <c r="AZ56" i="19"/>
  <c r="AY56" i="19"/>
  <c r="AZ55" i="19"/>
  <c r="AY55" i="19"/>
  <c r="AZ54" i="19"/>
  <c r="AY54" i="19"/>
  <c r="AZ53" i="19"/>
  <c r="AY53" i="19"/>
  <c r="BM71" i="20"/>
  <c r="BL71" i="20"/>
  <c r="BM70" i="20"/>
  <c r="BL70" i="20"/>
  <c r="BM69" i="20"/>
  <c r="BL69" i="20"/>
  <c r="BM68" i="20"/>
  <c r="BL68" i="20"/>
  <c r="BM56" i="20"/>
  <c r="BL56" i="20"/>
  <c r="BM55" i="20"/>
  <c r="BL55" i="20"/>
  <c r="BM54" i="20"/>
  <c r="BL54" i="20"/>
  <c r="BM53" i="20"/>
  <c r="BL53" i="20"/>
  <c r="AZ71" i="20"/>
  <c r="AY71" i="20"/>
  <c r="AZ70" i="20"/>
  <c r="AY70" i="20"/>
  <c r="AZ69" i="20"/>
  <c r="AY69" i="20"/>
  <c r="AZ68" i="20"/>
  <c r="AY68" i="20"/>
  <c r="AZ56" i="20"/>
  <c r="AY56" i="20"/>
  <c r="AZ55" i="20"/>
  <c r="AY55" i="20"/>
  <c r="AZ54" i="20"/>
  <c r="AY54" i="20"/>
  <c r="AZ53" i="20"/>
  <c r="AY53" i="20"/>
  <c r="BM71" i="21"/>
  <c r="BL71" i="21"/>
  <c r="BM70" i="21"/>
  <c r="BL70" i="21"/>
  <c r="BM69" i="21"/>
  <c r="BL69" i="21"/>
  <c r="BM68" i="21"/>
  <c r="BL68" i="21"/>
  <c r="BM56" i="21"/>
  <c r="BL56" i="21"/>
  <c r="BM55" i="21"/>
  <c r="BL55" i="21"/>
  <c r="BM54" i="21"/>
  <c r="BL54" i="21"/>
  <c r="BM53" i="21"/>
  <c r="BL53" i="21"/>
  <c r="AZ71" i="21"/>
  <c r="AY71" i="21"/>
  <c r="AZ70" i="21"/>
  <c r="AY70" i="21"/>
  <c r="AZ69" i="21"/>
  <c r="AY69" i="21"/>
  <c r="AZ68" i="21"/>
  <c r="AY68" i="21"/>
  <c r="AZ56" i="21"/>
  <c r="AY56" i="21"/>
  <c r="AZ55" i="21"/>
  <c r="AY55" i="21"/>
  <c r="AZ54" i="21"/>
  <c r="AY54" i="21"/>
  <c r="AZ53" i="21"/>
  <c r="AY53" i="21"/>
  <c r="BM71" i="27"/>
  <c r="BL71" i="27"/>
  <c r="BM70" i="27"/>
  <c r="BL70" i="27"/>
  <c r="BM69" i="27"/>
  <c r="BL69" i="27"/>
  <c r="BM68" i="27"/>
  <c r="BL68" i="27"/>
  <c r="BM56" i="27"/>
  <c r="BL56" i="27"/>
  <c r="BM55" i="27"/>
  <c r="BL55" i="27"/>
  <c r="BM54" i="27"/>
  <c r="BL54" i="27"/>
  <c r="BM53" i="27"/>
  <c r="BL53" i="27"/>
  <c r="AZ71" i="27"/>
  <c r="AY71" i="27"/>
  <c r="AZ70" i="27"/>
  <c r="AY70" i="27"/>
  <c r="AZ69" i="27"/>
  <c r="AY69" i="27"/>
  <c r="AZ68" i="27"/>
  <c r="AY68" i="27"/>
  <c r="AZ56" i="27"/>
  <c r="AY56" i="27"/>
  <c r="AZ55" i="27"/>
  <c r="AY55" i="27"/>
  <c r="AZ54" i="27"/>
  <c r="AY54" i="27"/>
  <c r="AZ53" i="27"/>
  <c r="AY53" i="27"/>
  <c r="BM71" i="23"/>
  <c r="BL71" i="23"/>
  <c r="BM70" i="23"/>
  <c r="BL70" i="23"/>
  <c r="BM69" i="23"/>
  <c r="BL69" i="23"/>
  <c r="BM68" i="23"/>
  <c r="BL68" i="23"/>
  <c r="BM56" i="23"/>
  <c r="BL56" i="23"/>
  <c r="BM55" i="23"/>
  <c r="BL55" i="23"/>
  <c r="BM54" i="23"/>
  <c r="BL54" i="23"/>
  <c r="BM53" i="23"/>
  <c r="BL53" i="23"/>
  <c r="AZ71" i="23"/>
  <c r="AY71" i="23"/>
  <c r="AZ70" i="23"/>
  <c r="AY70" i="23"/>
  <c r="AZ69" i="23"/>
  <c r="AY69" i="23"/>
  <c r="AZ68" i="23"/>
  <c r="AY68" i="23"/>
  <c r="AZ56" i="23"/>
  <c r="AY56" i="23"/>
  <c r="AZ55" i="23"/>
  <c r="AY55" i="23"/>
  <c r="AZ54" i="23"/>
  <c r="AY54" i="23"/>
  <c r="AZ53" i="23"/>
  <c r="AY53" i="23"/>
  <c r="BM71" i="24"/>
  <c r="BL71" i="24"/>
  <c r="BM70" i="24"/>
  <c r="BL70" i="24"/>
  <c r="BM69" i="24"/>
  <c r="BL69" i="24"/>
  <c r="BM68" i="24"/>
  <c r="BL68" i="24"/>
  <c r="BM56" i="24"/>
  <c r="BL56" i="24"/>
  <c r="BM55" i="24"/>
  <c r="BL55" i="24"/>
  <c r="BM54" i="24"/>
  <c r="BL54" i="24"/>
  <c r="BM53" i="24"/>
  <c r="BL53" i="24"/>
  <c r="AZ71" i="24"/>
  <c r="AY71" i="24"/>
  <c r="AZ70" i="24"/>
  <c r="AY70" i="24"/>
  <c r="AZ69" i="24"/>
  <c r="AY69" i="24"/>
  <c r="AZ68" i="24"/>
  <c r="AY68" i="24"/>
  <c r="AZ56" i="24"/>
  <c r="AY56" i="24"/>
  <c r="AZ55" i="24"/>
  <c r="AY55" i="24"/>
  <c r="AZ54" i="24"/>
  <c r="AY54" i="24"/>
  <c r="AZ53" i="24"/>
  <c r="AY53" i="24"/>
  <c r="BM71" i="25"/>
  <c r="BL71" i="25"/>
  <c r="BM70" i="25"/>
  <c r="BL70" i="25"/>
  <c r="BM69" i="25"/>
  <c r="BL69" i="25"/>
  <c r="BM68" i="25"/>
  <c r="BL68" i="25"/>
  <c r="BM56" i="25"/>
  <c r="BL56" i="25"/>
  <c r="BM55" i="25"/>
  <c r="BL55" i="25"/>
  <c r="BM54" i="25"/>
  <c r="BL54" i="25"/>
  <c r="BM53" i="25"/>
  <c r="BL53" i="25"/>
  <c r="AZ71" i="25"/>
  <c r="AY71" i="25"/>
  <c r="AZ70" i="25"/>
  <c r="AY70" i="25"/>
  <c r="AZ69" i="25"/>
  <c r="AY69" i="25"/>
  <c r="AZ68" i="25"/>
  <c r="AY68" i="25"/>
  <c r="AZ56" i="25"/>
  <c r="AY56" i="25"/>
  <c r="AZ55" i="25"/>
  <c r="AY55" i="25"/>
  <c r="AZ54" i="25"/>
  <c r="AY54" i="25"/>
  <c r="AZ53" i="25"/>
  <c r="AY53" i="25"/>
  <c r="BM71" i="26"/>
  <c r="BL71" i="26"/>
  <c r="BM70" i="26"/>
  <c r="BL70" i="26"/>
  <c r="BM69" i="26"/>
  <c r="BL69" i="26"/>
  <c r="BM68" i="26"/>
  <c r="BL68" i="26"/>
  <c r="BM56" i="26"/>
  <c r="BL56" i="26"/>
  <c r="BM55" i="26"/>
  <c r="BL55" i="26"/>
  <c r="BM54" i="26"/>
  <c r="BL54" i="26"/>
  <c r="BM53" i="26"/>
  <c r="BL53" i="26"/>
  <c r="AZ71" i="26"/>
  <c r="AY71" i="26"/>
  <c r="AZ70" i="26"/>
  <c r="AY70" i="26"/>
  <c r="AZ69" i="26"/>
  <c r="AY69" i="26"/>
  <c r="AZ68" i="26"/>
  <c r="AY68" i="26"/>
  <c r="AZ56" i="26"/>
  <c r="AY56" i="26"/>
  <c r="AZ55" i="26"/>
  <c r="AY55" i="26"/>
  <c r="AZ54" i="26"/>
  <c r="AY54" i="26"/>
  <c r="AZ53" i="26"/>
  <c r="AY53" i="26"/>
  <c r="I31" i="31" l="1"/>
  <c r="I31" i="30"/>
  <c r="I31" i="29"/>
  <c r="F31" i="29"/>
  <c r="F31" i="31"/>
  <c r="F31" i="30"/>
  <c r="H31" i="31"/>
  <c r="H31" i="30"/>
  <c r="H31" i="29"/>
  <c r="G31" i="29"/>
  <c r="G31" i="31"/>
  <c r="G31" i="30"/>
  <c r="K71" i="26" l="1"/>
  <c r="K69" i="26"/>
  <c r="K68" i="26"/>
  <c r="D30" i="28"/>
  <c r="C30" i="28"/>
  <c r="B30" i="28"/>
  <c r="X53" i="26" l="1"/>
  <c r="X39" i="26"/>
  <c r="AX40" i="26"/>
  <c r="K25" i="26"/>
  <c r="X70" i="26"/>
  <c r="K55" i="26"/>
  <c r="M70" i="26"/>
  <c r="K40" i="26"/>
  <c r="AK10" i="26"/>
  <c r="X56" i="26"/>
  <c r="AX26" i="26"/>
  <c r="K11" i="26"/>
  <c r="K9" i="26"/>
  <c r="X23" i="26"/>
  <c r="X38" i="26"/>
  <c r="AK53" i="26"/>
  <c r="K53" i="26"/>
  <c r="AX38" i="26"/>
  <c r="X54" i="26"/>
  <c r="AX24" i="26"/>
  <c r="AK9" i="26"/>
  <c r="AK70" i="26"/>
  <c r="AK40" i="26"/>
  <c r="BK10" i="26"/>
  <c r="X11" i="26"/>
  <c r="AX41" i="26"/>
  <c r="AK8" i="26"/>
  <c r="AK25" i="26"/>
  <c r="K41" i="26"/>
  <c r="BK26" i="26"/>
  <c r="AX10" i="26"/>
  <c r="X68" i="26"/>
  <c r="X71" i="26"/>
  <c r="AK11" i="26"/>
  <c r="AK68" i="26"/>
  <c r="BK8" i="26"/>
  <c r="AK54" i="26"/>
  <c r="BK24" i="26"/>
  <c r="X9" i="26"/>
  <c r="K56" i="26"/>
  <c r="AK26" i="26"/>
  <c r="K26" i="26"/>
  <c r="BK41" i="26"/>
  <c r="BK38" i="26"/>
  <c r="X8" i="26"/>
  <c r="K38" i="26"/>
  <c r="X69" i="26"/>
  <c r="K54" i="26"/>
  <c r="AK55" i="26"/>
  <c r="BK25" i="26"/>
  <c r="X10" i="26"/>
  <c r="X40" i="26"/>
  <c r="X26" i="26"/>
  <c r="AK38" i="26"/>
  <c r="AX23" i="26"/>
  <c r="AX39" i="26"/>
  <c r="K24" i="26"/>
  <c r="AK24" i="26"/>
  <c r="BK40" i="26"/>
  <c r="X25" i="26"/>
  <c r="AK71" i="26"/>
  <c r="AK41" i="26"/>
  <c r="BK11" i="26"/>
  <c r="X41" i="26"/>
  <c r="AX11" i="26"/>
  <c r="AK56" i="26"/>
  <c r="E30" i="28"/>
  <c r="K8" i="26"/>
  <c r="AK39" i="26"/>
  <c r="BK9" i="26"/>
  <c r="K39" i="26"/>
  <c r="X24" i="26"/>
  <c r="X55" i="26"/>
  <c r="AX25" i="26"/>
  <c r="K10" i="26"/>
  <c r="AK23" i="26"/>
  <c r="BK23" i="26"/>
  <c r="AK69" i="26"/>
  <c r="BK39" i="26"/>
  <c r="AX9" i="26"/>
  <c r="K70" i="26"/>
  <c r="AX8" i="26"/>
  <c r="K23" i="26"/>
  <c r="L71" i="26"/>
  <c r="M69" i="26"/>
  <c r="D30" i="29"/>
  <c r="D30" i="30"/>
  <c r="D30" i="31"/>
  <c r="B30" i="29"/>
  <c r="B30" i="30"/>
  <c r="B30" i="31"/>
  <c r="C30" i="30"/>
  <c r="C30" i="31"/>
  <c r="C30" i="29"/>
  <c r="E30" i="31"/>
  <c r="E30" i="29"/>
  <c r="E30" i="30"/>
  <c r="L68" i="26"/>
  <c r="AY23" i="26"/>
  <c r="AZ23" i="26"/>
  <c r="AZ39" i="26"/>
  <c r="AY39" i="26"/>
  <c r="M24" i="26"/>
  <c r="L24" i="26"/>
  <c r="AM24" i="26"/>
  <c r="AL24" i="26"/>
  <c r="BM40" i="26"/>
  <c r="BL40" i="26"/>
  <c r="Z25" i="26"/>
  <c r="Y25" i="26"/>
  <c r="AM71" i="26"/>
  <c r="AL71" i="26"/>
  <c r="AM41" i="26"/>
  <c r="AL41" i="26"/>
  <c r="BM11" i="26"/>
  <c r="BL11" i="26"/>
  <c r="AY41" i="26"/>
  <c r="AZ41" i="26"/>
  <c r="Y41" i="26"/>
  <c r="Z41" i="26"/>
  <c r="AZ11" i="26"/>
  <c r="AY11" i="26"/>
  <c r="AL56" i="26"/>
  <c r="AM56" i="26"/>
  <c r="L69" i="26"/>
  <c r="M8" i="26"/>
  <c r="L8" i="26"/>
  <c r="Y23" i="26"/>
  <c r="Z23" i="26"/>
  <c r="Z68" i="26"/>
  <c r="Y68" i="26"/>
  <c r="AM39" i="26"/>
  <c r="AL39" i="26"/>
  <c r="BM9" i="26"/>
  <c r="BL9" i="26"/>
  <c r="M39" i="26"/>
  <c r="L39" i="26"/>
  <c r="Z24" i="26"/>
  <c r="Y24" i="26"/>
  <c r="Z55" i="26"/>
  <c r="Y55" i="26"/>
  <c r="AZ25" i="26"/>
  <c r="AY25" i="26"/>
  <c r="M10" i="26"/>
  <c r="L10" i="26"/>
  <c r="Z71" i="26"/>
  <c r="Y71" i="26"/>
  <c r="AL68" i="26"/>
  <c r="AM68" i="26"/>
  <c r="AL23" i="26"/>
  <c r="AM23" i="26"/>
  <c r="BL23" i="26"/>
  <c r="BM23" i="26"/>
  <c r="AM69" i="26"/>
  <c r="AL69" i="26"/>
  <c r="BM39" i="26"/>
  <c r="BL39" i="26"/>
  <c r="AZ9" i="26"/>
  <c r="AY9" i="26"/>
  <c r="M71" i="26"/>
  <c r="AM38" i="26"/>
  <c r="AL38" i="26"/>
  <c r="Y53" i="26"/>
  <c r="Z53" i="26"/>
  <c r="AZ8" i="26"/>
  <c r="AY8" i="26"/>
  <c r="AM8" i="26"/>
  <c r="AL8" i="26"/>
  <c r="L23" i="26"/>
  <c r="M23" i="26"/>
  <c r="Z39" i="26"/>
  <c r="Y39" i="26"/>
  <c r="AZ40" i="26"/>
  <c r="AY40" i="26"/>
  <c r="M25" i="26"/>
  <c r="L25" i="26"/>
  <c r="Z70" i="26"/>
  <c r="Y70" i="26"/>
  <c r="M55" i="26"/>
  <c r="L55" i="26"/>
  <c r="AM25" i="26"/>
  <c r="AL25" i="26"/>
  <c r="M41" i="26"/>
  <c r="L41" i="26"/>
  <c r="AL11" i="26"/>
  <c r="AM11" i="26"/>
  <c r="BL8" i="26"/>
  <c r="BM8" i="26"/>
  <c r="AM54" i="26"/>
  <c r="AL54" i="26"/>
  <c r="BM24" i="26"/>
  <c r="BL24" i="26"/>
  <c r="Z9" i="26"/>
  <c r="Y9" i="26"/>
  <c r="M40" i="26"/>
  <c r="L40" i="26"/>
  <c r="AM10" i="26"/>
  <c r="AL10" i="26"/>
  <c r="Z56" i="26"/>
  <c r="Y56" i="26"/>
  <c r="AY26" i="26"/>
  <c r="AZ26" i="26"/>
  <c r="M11" i="26"/>
  <c r="L11" i="26"/>
  <c r="M56" i="26"/>
  <c r="L56" i="26"/>
  <c r="AM26" i="26"/>
  <c r="AL26" i="26"/>
  <c r="M68" i="26"/>
  <c r="Z38" i="26"/>
  <c r="Y38" i="26"/>
  <c r="AM53" i="26"/>
  <c r="AL53" i="26"/>
  <c r="M53" i="26"/>
  <c r="L53" i="26"/>
  <c r="AZ38" i="26"/>
  <c r="AY38" i="26"/>
  <c r="Z54" i="26"/>
  <c r="Y54" i="26"/>
  <c r="AZ24" i="26"/>
  <c r="AY24" i="26"/>
  <c r="L9" i="26"/>
  <c r="H30" i="31" s="1"/>
  <c r="M9" i="26"/>
  <c r="I30" i="31" s="1"/>
  <c r="AM9" i="26"/>
  <c r="AL9" i="26"/>
  <c r="AM70" i="26"/>
  <c r="AL70" i="26"/>
  <c r="AM40" i="26"/>
  <c r="AL40" i="26"/>
  <c r="BM10" i="26"/>
  <c r="BL10" i="26"/>
  <c r="BM26" i="26"/>
  <c r="BL26" i="26"/>
  <c r="Z11" i="26"/>
  <c r="Y11" i="26"/>
  <c r="AZ10" i="26"/>
  <c r="AY10" i="26"/>
  <c r="M26" i="26"/>
  <c r="L26" i="26"/>
  <c r="BL41" i="26"/>
  <c r="BM41" i="26"/>
  <c r="L70" i="26"/>
  <c r="BM38" i="26"/>
  <c r="BL38" i="26"/>
  <c r="Z8" i="26"/>
  <c r="Y8" i="26"/>
  <c r="M38" i="26"/>
  <c r="L38" i="26"/>
  <c r="Z69" i="26"/>
  <c r="Y69" i="26"/>
  <c r="M54" i="26"/>
  <c r="L54" i="26"/>
  <c r="AM55" i="26"/>
  <c r="AL55" i="26"/>
  <c r="BM25" i="26"/>
  <c r="BL25" i="26"/>
  <c r="Z10" i="26"/>
  <c r="Y10" i="26"/>
  <c r="Z40" i="26"/>
  <c r="Y40" i="26"/>
  <c r="Z26" i="26"/>
  <c r="Y26" i="26"/>
  <c r="I30" i="30" l="1"/>
  <c r="I30" i="29"/>
  <c r="H30" i="30"/>
  <c r="H30" i="29"/>
  <c r="H30" i="28"/>
  <c r="I30" i="28"/>
  <c r="K71" i="25"/>
  <c r="K70" i="25"/>
  <c r="K69" i="25"/>
  <c r="K68" i="25"/>
  <c r="C29" i="28"/>
  <c r="D29" i="28"/>
  <c r="B29" i="28"/>
  <c r="K11" i="25" l="1"/>
  <c r="X23" i="25"/>
  <c r="BK38" i="25"/>
  <c r="BK8" i="25"/>
  <c r="K53" i="25"/>
  <c r="K23" i="25"/>
  <c r="K39" i="25"/>
  <c r="AK70" i="25"/>
  <c r="AK40" i="25"/>
  <c r="BK10" i="25"/>
  <c r="AX41" i="25"/>
  <c r="K56" i="25"/>
  <c r="AK9" i="25"/>
  <c r="AX10" i="25"/>
  <c r="X25" i="25"/>
  <c r="AK11" i="25"/>
  <c r="AK26" i="25"/>
  <c r="AK56" i="25"/>
  <c r="AX11" i="25"/>
  <c r="K38" i="25"/>
  <c r="BK11" i="25"/>
  <c r="K10" i="25"/>
  <c r="X40" i="25"/>
  <c r="BK23" i="25"/>
  <c r="AX9" i="25"/>
  <c r="X9" i="25"/>
  <c r="AK38" i="25"/>
  <c r="AK69" i="25"/>
  <c r="X54" i="25"/>
  <c r="AX24" i="25"/>
  <c r="K9" i="25"/>
  <c r="X24" i="25"/>
  <c r="K40" i="25"/>
  <c r="AK10" i="25"/>
  <c r="X11" i="25"/>
  <c r="K54" i="25"/>
  <c r="BK25" i="25"/>
  <c r="AK41" i="25"/>
  <c r="X68" i="25"/>
  <c r="AK8" i="25"/>
  <c r="X53" i="25"/>
  <c r="AX23" i="25"/>
  <c r="X38" i="25"/>
  <c r="BK24" i="25"/>
  <c r="K24" i="25"/>
  <c r="X10" i="25"/>
  <c r="X70" i="25"/>
  <c r="K55" i="25"/>
  <c r="AK25" i="25"/>
  <c r="AX8" i="25"/>
  <c r="AK24" i="25"/>
  <c r="X69" i="25"/>
  <c r="K41" i="25"/>
  <c r="AK39" i="25"/>
  <c r="BK9" i="25"/>
  <c r="X71" i="25"/>
  <c r="E29" i="28"/>
  <c r="K8" i="25"/>
  <c r="AK54" i="25"/>
  <c r="AX40" i="25"/>
  <c r="AK55" i="25"/>
  <c r="BK41" i="25"/>
  <c r="X39" i="25"/>
  <c r="AX39" i="25"/>
  <c r="K25" i="25"/>
  <c r="BK40" i="25"/>
  <c r="AK71" i="25"/>
  <c r="K26" i="25"/>
  <c r="X56" i="25"/>
  <c r="AX26" i="25"/>
  <c r="AK68" i="25"/>
  <c r="AK53" i="25"/>
  <c r="AX38" i="25"/>
  <c r="X8" i="25"/>
  <c r="AK23" i="25"/>
  <c r="BK39" i="25"/>
  <c r="X55" i="25"/>
  <c r="AX25" i="25"/>
  <c r="BK26" i="25"/>
  <c r="X26" i="25"/>
  <c r="X41" i="25"/>
  <c r="C29" i="29"/>
  <c r="C29" i="31"/>
  <c r="C29" i="30"/>
  <c r="B29" i="29"/>
  <c r="B29" i="31"/>
  <c r="B29" i="30"/>
  <c r="D29" i="31"/>
  <c r="D29" i="30"/>
  <c r="D29" i="29"/>
  <c r="E29" i="31"/>
  <c r="E29" i="30"/>
  <c r="E29" i="29"/>
  <c r="BM40" i="25"/>
  <c r="BL40" i="25"/>
  <c r="BM39" i="25"/>
  <c r="BL39" i="25"/>
  <c r="BM26" i="25"/>
  <c r="BL26" i="25"/>
  <c r="BM24" i="25"/>
  <c r="BL24" i="25"/>
  <c r="BL11" i="25"/>
  <c r="BM11" i="25"/>
  <c r="BM25" i="25"/>
  <c r="BL25" i="25"/>
  <c r="BM10" i="25"/>
  <c r="BL10" i="25"/>
  <c r="BM9" i="25"/>
  <c r="BL9" i="25"/>
  <c r="BM38" i="25"/>
  <c r="BL38" i="25"/>
  <c r="BL23" i="25"/>
  <c r="BM23" i="25"/>
  <c r="BM8" i="25"/>
  <c r="BL8" i="25"/>
  <c r="BM41" i="25"/>
  <c r="BL41" i="25"/>
  <c r="AZ38" i="25"/>
  <c r="AY38" i="25"/>
  <c r="AZ39" i="25"/>
  <c r="AY39" i="25"/>
  <c r="AZ26" i="25"/>
  <c r="AY26" i="25"/>
  <c r="AY25" i="25"/>
  <c r="AZ25" i="25"/>
  <c r="AZ24" i="25"/>
  <c r="AY24" i="25"/>
  <c r="AZ11" i="25"/>
  <c r="AY11" i="25"/>
  <c r="AZ23" i="25"/>
  <c r="AY23" i="25"/>
  <c r="AZ8" i="25"/>
  <c r="AY8" i="25"/>
  <c r="AZ41" i="25"/>
  <c r="AY41" i="25"/>
  <c r="AY10" i="25"/>
  <c r="AZ10" i="25"/>
  <c r="AZ9" i="25"/>
  <c r="AY9" i="25"/>
  <c r="AY40" i="25"/>
  <c r="AZ40" i="25"/>
  <c r="AM71" i="25"/>
  <c r="AL71" i="25"/>
  <c r="AM53" i="25"/>
  <c r="AL53" i="25"/>
  <c r="AL23" i="25"/>
  <c r="AM23" i="25"/>
  <c r="AM38" i="25"/>
  <c r="AL38" i="25"/>
  <c r="M68" i="25"/>
  <c r="AL69" i="25"/>
  <c r="AM69" i="25"/>
  <c r="AM10" i="25"/>
  <c r="AL10" i="25"/>
  <c r="AM56" i="25"/>
  <c r="AL56" i="25"/>
  <c r="AM8" i="25"/>
  <c r="AL8" i="25"/>
  <c r="AM25" i="25"/>
  <c r="AL25" i="25"/>
  <c r="AM24" i="25"/>
  <c r="AL24" i="25"/>
  <c r="AM41" i="25"/>
  <c r="AL41" i="25"/>
  <c r="AM70" i="25"/>
  <c r="AL70" i="25"/>
  <c r="AM40" i="25"/>
  <c r="AL40" i="25"/>
  <c r="AM26" i="25"/>
  <c r="AL26" i="25"/>
  <c r="AL39" i="25"/>
  <c r="AM39" i="25"/>
  <c r="AL9" i="25"/>
  <c r="AM9" i="25"/>
  <c r="AM68" i="25"/>
  <c r="AL68" i="25"/>
  <c r="AM54" i="25"/>
  <c r="AL54" i="25"/>
  <c r="AM55" i="25"/>
  <c r="AL55" i="25"/>
  <c r="AM11" i="25"/>
  <c r="AL11" i="25"/>
  <c r="Z39" i="25"/>
  <c r="Y39" i="25"/>
  <c r="Z56" i="25"/>
  <c r="Y56" i="25"/>
  <c r="Z8" i="25"/>
  <c r="Y8" i="25"/>
  <c r="Z55" i="25"/>
  <c r="Y55" i="25"/>
  <c r="Z26" i="25"/>
  <c r="Y26" i="25"/>
  <c r="Z41" i="25"/>
  <c r="Y41" i="25"/>
  <c r="Z11" i="25"/>
  <c r="Y11" i="25"/>
  <c r="Z10" i="25"/>
  <c r="Y10" i="25"/>
  <c r="Z70" i="25"/>
  <c r="Y70" i="25"/>
  <c r="L71" i="25"/>
  <c r="Z24" i="25"/>
  <c r="Y24" i="25"/>
  <c r="Z69" i="25"/>
  <c r="Y69" i="25"/>
  <c r="M70" i="25"/>
  <c r="Z54" i="25"/>
  <c r="Y54" i="25"/>
  <c r="Z68" i="25"/>
  <c r="Y68" i="25"/>
  <c r="M69" i="25"/>
  <c r="Z38" i="25"/>
  <c r="Y38" i="25"/>
  <c r="Z40" i="25"/>
  <c r="Y40" i="25"/>
  <c r="Z25" i="25"/>
  <c r="Y25" i="25"/>
  <c r="Z71" i="25"/>
  <c r="Y71" i="25"/>
  <c r="Z53" i="25"/>
  <c r="Y53" i="25"/>
  <c r="Z23" i="25"/>
  <c r="Y23" i="25"/>
  <c r="Z9" i="25"/>
  <c r="Y9" i="25"/>
  <c r="M25" i="25"/>
  <c r="L25" i="25"/>
  <c r="L26" i="25"/>
  <c r="M26" i="25"/>
  <c r="L70" i="25"/>
  <c r="M9" i="25"/>
  <c r="I29" i="31" s="1"/>
  <c r="L9" i="25"/>
  <c r="H29" i="31" s="1"/>
  <c r="M40" i="25"/>
  <c r="L40" i="25"/>
  <c r="L69" i="25"/>
  <c r="M24" i="25"/>
  <c r="L24" i="25"/>
  <c r="M55" i="25"/>
  <c r="L55" i="25"/>
  <c r="M38" i="25"/>
  <c r="L38" i="25"/>
  <c r="M54" i="25"/>
  <c r="L54" i="25"/>
  <c r="L41" i="25"/>
  <c r="M41" i="25"/>
  <c r="M71" i="25"/>
  <c r="M53" i="25"/>
  <c r="L53" i="25"/>
  <c r="M23" i="25"/>
  <c r="L23" i="25"/>
  <c r="M39" i="25"/>
  <c r="L39" i="25"/>
  <c r="L11" i="25"/>
  <c r="M11" i="25"/>
  <c r="L56" i="25"/>
  <c r="M56" i="25"/>
  <c r="M10" i="25"/>
  <c r="L10" i="25"/>
  <c r="L68" i="25"/>
  <c r="M8" i="25"/>
  <c r="L8" i="25"/>
  <c r="I29" i="30" l="1"/>
  <c r="I29" i="29"/>
  <c r="H29" i="30"/>
  <c r="H29" i="29"/>
  <c r="H29" i="28"/>
  <c r="I29" i="28"/>
  <c r="K71" i="24"/>
  <c r="K70" i="24"/>
  <c r="K69" i="24"/>
  <c r="AK9" i="24" l="1"/>
  <c r="BK9" i="24"/>
  <c r="X11" i="24"/>
  <c r="AK39" i="24"/>
  <c r="AK69" i="24"/>
  <c r="K39" i="24"/>
  <c r="AX10" i="24"/>
  <c r="AK55" i="24"/>
  <c r="BK26" i="24"/>
  <c r="K56" i="24"/>
  <c r="X39" i="24"/>
  <c r="BK39" i="24"/>
  <c r="X10" i="24"/>
  <c r="X71" i="24"/>
  <c r="K26" i="24"/>
  <c r="X41" i="24"/>
  <c r="AX11" i="24"/>
  <c r="AX41" i="24"/>
  <c r="X54" i="24"/>
  <c r="K54" i="24"/>
  <c r="K24" i="24"/>
  <c r="AX25" i="24"/>
  <c r="AK71" i="24"/>
  <c r="AK41" i="24"/>
  <c r="BK11" i="24"/>
  <c r="X69" i="24"/>
  <c r="AK54" i="24"/>
  <c r="AK10" i="24"/>
  <c r="X56" i="24"/>
  <c r="AX26" i="24"/>
  <c r="K41" i="24"/>
  <c r="BK41" i="24"/>
  <c r="AX9" i="24"/>
  <c r="BK40" i="24"/>
  <c r="X55" i="24"/>
  <c r="K10" i="24"/>
  <c r="K40" i="24"/>
  <c r="AK26" i="24"/>
  <c r="AX24" i="24"/>
  <c r="AX39" i="24"/>
  <c r="AX40" i="24"/>
  <c r="X70" i="24"/>
  <c r="BK25" i="24"/>
  <c r="X40" i="24"/>
  <c r="X26" i="24"/>
  <c r="K9" i="24"/>
  <c r="K11" i="24"/>
  <c r="AK24" i="24"/>
  <c r="BK24" i="24"/>
  <c r="AK70" i="24"/>
  <c r="AK40" i="24"/>
  <c r="BK10" i="24"/>
  <c r="X25" i="24"/>
  <c r="AK56" i="24"/>
  <c r="K25" i="24"/>
  <c r="K55" i="24"/>
  <c r="AK25" i="24"/>
  <c r="X24" i="24"/>
  <c r="X9" i="24"/>
  <c r="AK11" i="24"/>
  <c r="C28" i="31"/>
  <c r="C28" i="30"/>
  <c r="C28" i="29"/>
  <c r="D28" i="31"/>
  <c r="D28" i="30"/>
  <c r="D28" i="29"/>
  <c r="B28" i="30"/>
  <c r="B28" i="29"/>
  <c r="B28" i="31"/>
  <c r="E28" i="30"/>
  <c r="E28" i="29"/>
  <c r="E28" i="31"/>
  <c r="BL11" i="24"/>
  <c r="BM11" i="24"/>
  <c r="BM40" i="24"/>
  <c r="BL40" i="24"/>
  <c r="BM26" i="24"/>
  <c r="BL26" i="24"/>
  <c r="BM25" i="24"/>
  <c r="BL25" i="24"/>
  <c r="BL41" i="24"/>
  <c r="BM41" i="24"/>
  <c r="BM24" i="24"/>
  <c r="BL24" i="24"/>
  <c r="BM10" i="24"/>
  <c r="BL10" i="24"/>
  <c r="BM39" i="24"/>
  <c r="BL39" i="24"/>
  <c r="BM9" i="24"/>
  <c r="BL9" i="24"/>
  <c r="AZ25" i="24"/>
  <c r="AY25" i="24"/>
  <c r="AY9" i="24"/>
  <c r="AZ9" i="24"/>
  <c r="AZ10" i="24"/>
  <c r="AY10" i="24"/>
  <c r="AZ24" i="24"/>
  <c r="AY24" i="24"/>
  <c r="AZ39" i="24"/>
  <c r="AY39" i="24"/>
  <c r="AZ40" i="24"/>
  <c r="AY40" i="24"/>
  <c r="AZ26" i="24"/>
  <c r="AY26" i="24"/>
  <c r="AZ11" i="24"/>
  <c r="AY11" i="24"/>
  <c r="AZ41" i="24"/>
  <c r="AY41" i="24"/>
  <c r="M71" i="24"/>
  <c r="M69" i="24"/>
  <c r="AM26" i="24"/>
  <c r="AL26" i="24"/>
  <c r="AM55" i="24"/>
  <c r="AL55" i="24"/>
  <c r="AM54" i="24"/>
  <c r="AL54" i="24"/>
  <c r="AM10" i="24"/>
  <c r="AL10" i="24"/>
  <c r="AM24" i="24"/>
  <c r="AL24" i="24"/>
  <c r="AM70" i="24"/>
  <c r="AL70" i="24"/>
  <c r="AM40" i="24"/>
  <c r="AL40" i="24"/>
  <c r="AM56" i="24"/>
  <c r="AL56" i="24"/>
  <c r="AM69" i="24"/>
  <c r="AL69" i="24"/>
  <c r="AM39" i="24"/>
  <c r="AL39" i="24"/>
  <c r="AM9" i="24"/>
  <c r="AL9" i="24"/>
  <c r="AM25" i="24"/>
  <c r="AL25" i="24"/>
  <c r="M70" i="24"/>
  <c r="AM71" i="24"/>
  <c r="AL71" i="24"/>
  <c r="AM41" i="24"/>
  <c r="AL41" i="24"/>
  <c r="AM11" i="24"/>
  <c r="AL11" i="24"/>
  <c r="L71" i="24"/>
  <c r="M9" i="24"/>
  <c r="I28" i="31" s="1"/>
  <c r="L9" i="24"/>
  <c r="H28" i="31" s="1"/>
  <c r="Z54" i="24"/>
  <c r="Y54" i="24"/>
  <c r="Z39" i="24"/>
  <c r="Y39" i="24"/>
  <c r="Z10" i="24"/>
  <c r="Y10" i="24"/>
  <c r="Z71" i="24"/>
  <c r="Y71" i="24"/>
  <c r="M26" i="24"/>
  <c r="L26" i="24"/>
  <c r="Z41" i="24"/>
  <c r="Y41" i="24"/>
  <c r="M25" i="24"/>
  <c r="L25" i="24"/>
  <c r="M55" i="24"/>
  <c r="L55" i="24"/>
  <c r="Z69" i="24"/>
  <c r="Y69" i="24"/>
  <c r="M54" i="24"/>
  <c r="L54" i="24"/>
  <c r="Z24" i="24"/>
  <c r="Y24" i="24"/>
  <c r="M24" i="24"/>
  <c r="L24" i="24"/>
  <c r="Z9" i="24"/>
  <c r="Y9" i="24"/>
  <c r="L69" i="24"/>
  <c r="Z55" i="24"/>
  <c r="Y55" i="24"/>
  <c r="M10" i="24"/>
  <c r="L10" i="24"/>
  <c r="M40" i="24"/>
  <c r="L40" i="24"/>
  <c r="M39" i="24"/>
  <c r="L39" i="24"/>
  <c r="M56" i="24"/>
  <c r="L56" i="24"/>
  <c r="Z11" i="24"/>
  <c r="Y11" i="24"/>
  <c r="Z70" i="24"/>
  <c r="Y70" i="24"/>
  <c r="Z40" i="24"/>
  <c r="Y40" i="24"/>
  <c r="Z26" i="24"/>
  <c r="Y26" i="24"/>
  <c r="Z56" i="24"/>
  <c r="Y56" i="24"/>
  <c r="M11" i="24"/>
  <c r="L11" i="24"/>
  <c r="M41" i="24"/>
  <c r="L41" i="24"/>
  <c r="L70" i="24"/>
  <c r="Z25" i="24"/>
  <c r="Y25" i="24"/>
  <c r="H28" i="30" l="1"/>
  <c r="H28" i="29"/>
  <c r="I28" i="30"/>
  <c r="I28" i="29"/>
  <c r="K68" i="24"/>
  <c r="D28" i="28"/>
  <c r="C28" i="28"/>
  <c r="B28" i="28"/>
  <c r="K71" i="23"/>
  <c r="K70" i="23"/>
  <c r="K69" i="23"/>
  <c r="C27" i="28"/>
  <c r="B27" i="28"/>
  <c r="D27" i="28"/>
  <c r="K68" i="23"/>
  <c r="X11" i="23" l="1"/>
  <c r="AK53" i="24"/>
  <c r="X10" i="23"/>
  <c r="X70" i="23"/>
  <c r="AK71" i="23"/>
  <c r="BK41" i="23"/>
  <c r="AK11" i="23"/>
  <c r="X26" i="23"/>
  <c r="BK38" i="24"/>
  <c r="X23" i="24"/>
  <c r="X68" i="24"/>
  <c r="K23" i="24"/>
  <c r="X53" i="24"/>
  <c r="AK38" i="24"/>
  <c r="BK8" i="24"/>
  <c r="K53" i="24"/>
  <c r="AK70" i="23"/>
  <c r="X8" i="23"/>
  <c r="X38" i="24"/>
  <c r="X71" i="23"/>
  <c r="AX8" i="23"/>
  <c r="AK55" i="23"/>
  <c r="AK23" i="24"/>
  <c r="BK25" i="23"/>
  <c r="BK11" i="23"/>
  <c r="AK68" i="23"/>
  <c r="AK23" i="23"/>
  <c r="K23" i="23"/>
  <c r="K24" i="23"/>
  <c r="X54" i="23"/>
  <c r="BK39" i="23"/>
  <c r="BK40" i="23"/>
  <c r="AK10" i="23"/>
  <c r="AK40" i="23"/>
  <c r="K40" i="23"/>
  <c r="X41" i="23"/>
  <c r="AX11" i="23"/>
  <c r="K26" i="23"/>
  <c r="K53" i="23"/>
  <c r="BK9" i="23"/>
  <c r="AX10" i="23"/>
  <c r="X23" i="23"/>
  <c r="AK53" i="23"/>
  <c r="BK23" i="23"/>
  <c r="X68" i="23"/>
  <c r="K54" i="23"/>
  <c r="AK54" i="23"/>
  <c r="X25" i="23"/>
  <c r="X56" i="23"/>
  <c r="K56" i="23"/>
  <c r="AK26" i="23"/>
  <c r="X38" i="23"/>
  <c r="BK8" i="23"/>
  <c r="X9" i="23"/>
  <c r="X69" i="23"/>
  <c r="X39" i="23"/>
  <c r="K55" i="23"/>
  <c r="AX40" i="23"/>
  <c r="X40" i="23"/>
  <c r="AX25" i="23"/>
  <c r="K11" i="23"/>
  <c r="AK68" i="24"/>
  <c r="K38" i="24"/>
  <c r="AK8" i="24"/>
  <c r="AX38" i="24"/>
  <c r="X8" i="24"/>
  <c r="BK23" i="24"/>
  <c r="AX23" i="24"/>
  <c r="E28" i="28"/>
  <c r="K8" i="24"/>
  <c r="AX8" i="24"/>
  <c r="AX9" i="23"/>
  <c r="K25" i="23"/>
  <c r="K41" i="23"/>
  <c r="AX26" i="23"/>
  <c r="BK24" i="23"/>
  <c r="AK24" i="23"/>
  <c r="AK39" i="23"/>
  <c r="X55" i="23"/>
  <c r="K10" i="23"/>
  <c r="AK56" i="23"/>
  <c r="BK26" i="23"/>
  <c r="BK38" i="23"/>
  <c r="AK38" i="23"/>
  <c r="AX24" i="23"/>
  <c r="X24" i="23"/>
  <c r="AK25" i="23"/>
  <c r="AK9" i="23"/>
  <c r="AX38" i="23"/>
  <c r="AX39" i="23"/>
  <c r="K9" i="23"/>
  <c r="BK10" i="23"/>
  <c r="AK41" i="23"/>
  <c r="AX41" i="23"/>
  <c r="K38" i="23"/>
  <c r="AK8" i="23"/>
  <c r="X53" i="23"/>
  <c r="AX23" i="23"/>
  <c r="E27" i="28"/>
  <c r="K8" i="23"/>
  <c r="AK69" i="23"/>
  <c r="K39" i="23"/>
  <c r="C27" i="31"/>
  <c r="C27" i="30"/>
  <c r="C27" i="29"/>
  <c r="D27" i="30"/>
  <c r="D27" i="29"/>
  <c r="D27" i="31"/>
  <c r="E27" i="31"/>
  <c r="E27" i="29"/>
  <c r="E27" i="30"/>
  <c r="B27" i="31"/>
  <c r="B27" i="30"/>
  <c r="B27" i="29"/>
  <c r="BL23" i="24"/>
  <c r="BM23" i="24"/>
  <c r="BL38" i="24"/>
  <c r="BM38" i="24"/>
  <c r="BM8" i="24"/>
  <c r="BL8" i="24"/>
  <c r="BM9" i="23"/>
  <c r="BL9" i="23"/>
  <c r="BM8" i="23"/>
  <c r="BL8" i="23"/>
  <c r="BM23" i="23"/>
  <c r="BL23" i="23"/>
  <c r="BL26" i="23"/>
  <c r="BM26" i="23"/>
  <c r="BM38" i="23"/>
  <c r="BL38" i="23"/>
  <c r="BL41" i="23"/>
  <c r="BM41" i="23"/>
  <c r="BM24" i="23"/>
  <c r="BL24" i="23"/>
  <c r="BM25" i="23"/>
  <c r="BL25" i="23"/>
  <c r="BM10" i="23"/>
  <c r="BL10" i="23"/>
  <c r="BL11" i="23"/>
  <c r="BM11" i="23"/>
  <c r="BM39" i="23"/>
  <c r="BL39" i="23"/>
  <c r="BM40" i="23"/>
  <c r="BL40" i="23"/>
  <c r="AZ9" i="23"/>
  <c r="AY9" i="23"/>
  <c r="AZ38" i="23"/>
  <c r="AY38" i="23"/>
  <c r="AZ23" i="23"/>
  <c r="AY23" i="23"/>
  <c r="AZ10" i="23"/>
  <c r="AY10" i="23"/>
  <c r="AZ40" i="23"/>
  <c r="AY40" i="23"/>
  <c r="AZ25" i="23"/>
  <c r="AY25" i="23"/>
  <c r="AZ26" i="23"/>
  <c r="AY26" i="23"/>
  <c r="AZ24" i="23"/>
  <c r="AY24" i="23"/>
  <c r="AZ8" i="23"/>
  <c r="AY8" i="23"/>
  <c r="AZ41" i="23"/>
  <c r="AY41" i="23"/>
  <c r="AY39" i="23"/>
  <c r="AZ39" i="23"/>
  <c r="M69" i="23"/>
  <c r="AZ11" i="23"/>
  <c r="AY11" i="23"/>
  <c r="AM23" i="23"/>
  <c r="AL23" i="23"/>
  <c r="AM8" i="23"/>
  <c r="AL8" i="23"/>
  <c r="AL69" i="23"/>
  <c r="AM69" i="23"/>
  <c r="AM54" i="23"/>
  <c r="AL54" i="23"/>
  <c r="M70" i="23"/>
  <c r="AM26" i="23"/>
  <c r="AL26" i="23"/>
  <c r="AM24" i="23"/>
  <c r="AL24" i="23"/>
  <c r="AL39" i="23"/>
  <c r="AM39" i="23"/>
  <c r="AM70" i="23"/>
  <c r="AL70" i="23"/>
  <c r="AM56" i="23"/>
  <c r="AL56" i="23"/>
  <c r="AM53" i="23"/>
  <c r="AL53" i="23"/>
  <c r="AM38" i="23"/>
  <c r="AL38" i="23"/>
  <c r="AM25" i="23"/>
  <c r="AL25" i="23"/>
  <c r="AM68" i="23"/>
  <c r="AL68" i="23"/>
  <c r="AM9" i="23"/>
  <c r="AL9" i="23"/>
  <c r="AL55" i="23"/>
  <c r="AM55" i="23"/>
  <c r="AM71" i="23"/>
  <c r="AL71" i="23"/>
  <c r="AM11" i="23"/>
  <c r="AL11" i="23"/>
  <c r="AM41" i="23"/>
  <c r="AL41" i="23"/>
  <c r="AM10" i="23"/>
  <c r="AL10" i="23"/>
  <c r="AM40" i="23"/>
  <c r="AL40" i="23"/>
  <c r="Z38" i="23"/>
  <c r="Y38" i="23"/>
  <c r="M68" i="23"/>
  <c r="Z53" i="23"/>
  <c r="Y53" i="23"/>
  <c r="Z9" i="23"/>
  <c r="Y9" i="23"/>
  <c r="Z69" i="23"/>
  <c r="Y69" i="23"/>
  <c r="Z39" i="23"/>
  <c r="Y39" i="23"/>
  <c r="Z40" i="23"/>
  <c r="Y40" i="23"/>
  <c r="M71" i="23"/>
  <c r="Z68" i="23"/>
  <c r="Y68" i="23"/>
  <c r="Y25" i="23"/>
  <c r="Z25" i="23"/>
  <c r="Z56" i="23"/>
  <c r="Y56" i="23"/>
  <c r="Y55" i="23"/>
  <c r="Z55" i="23"/>
  <c r="Z8" i="23"/>
  <c r="Y8" i="23"/>
  <c r="Z24" i="23"/>
  <c r="Y24" i="23"/>
  <c r="Z71" i="23"/>
  <c r="Y71" i="23"/>
  <c r="Y10" i="23"/>
  <c r="Z10" i="23"/>
  <c r="Z70" i="23"/>
  <c r="Y70" i="23"/>
  <c r="Z26" i="23"/>
  <c r="Y26" i="23"/>
  <c r="Z23" i="23"/>
  <c r="Y23" i="23"/>
  <c r="Z54" i="23"/>
  <c r="Y54" i="23"/>
  <c r="Z11" i="23"/>
  <c r="Y11" i="23"/>
  <c r="Z41" i="23"/>
  <c r="Y41" i="23"/>
  <c r="M38" i="23"/>
  <c r="L38" i="23"/>
  <c r="M8" i="23"/>
  <c r="L8" i="23"/>
  <c r="M39" i="23"/>
  <c r="L39" i="23"/>
  <c r="L71" i="23"/>
  <c r="M55" i="23"/>
  <c r="L55" i="23"/>
  <c r="M11" i="23"/>
  <c r="L11" i="23"/>
  <c r="M54" i="23"/>
  <c r="L54" i="23"/>
  <c r="M25" i="23"/>
  <c r="L25" i="23"/>
  <c r="M41" i="23"/>
  <c r="L41" i="23"/>
  <c r="M56" i="23"/>
  <c r="L56" i="23"/>
  <c r="L69" i="23"/>
  <c r="M10" i="23"/>
  <c r="L10" i="23"/>
  <c r="L70" i="23"/>
  <c r="M9" i="23"/>
  <c r="I27" i="31" s="1"/>
  <c r="L9" i="23"/>
  <c r="H27" i="31" s="1"/>
  <c r="L68" i="23"/>
  <c r="M53" i="23"/>
  <c r="L53" i="23"/>
  <c r="M23" i="23"/>
  <c r="L23" i="23"/>
  <c r="M24" i="23"/>
  <c r="L24" i="23"/>
  <c r="M40" i="23"/>
  <c r="L40" i="23"/>
  <c r="M26" i="23"/>
  <c r="L26" i="23"/>
  <c r="AZ38" i="24"/>
  <c r="AY38" i="24"/>
  <c r="AZ23" i="24"/>
  <c r="AY23" i="24"/>
  <c r="AZ8" i="24"/>
  <c r="AY8" i="24"/>
  <c r="AL68" i="24"/>
  <c r="AM68" i="24"/>
  <c r="AM8" i="24"/>
  <c r="AL8" i="24"/>
  <c r="AL53" i="24"/>
  <c r="AM53" i="24"/>
  <c r="AL38" i="24"/>
  <c r="AM38" i="24"/>
  <c r="AM23" i="24"/>
  <c r="AL23" i="24"/>
  <c r="M68" i="24"/>
  <c r="Y68" i="24"/>
  <c r="Z68" i="24"/>
  <c r="M23" i="24"/>
  <c r="L23" i="24"/>
  <c r="Z53" i="24"/>
  <c r="Y53" i="24"/>
  <c r="M53" i="24"/>
  <c r="L53" i="24"/>
  <c r="Z23" i="24"/>
  <c r="Y23" i="24"/>
  <c r="L68" i="24"/>
  <c r="M38" i="24"/>
  <c r="L38" i="24"/>
  <c r="Z8" i="24"/>
  <c r="Y8" i="24"/>
  <c r="M8" i="24"/>
  <c r="L8" i="24"/>
  <c r="Y38" i="24"/>
  <c r="Z38" i="24"/>
  <c r="I27" i="29" l="1"/>
  <c r="I27" i="30"/>
  <c r="H27" i="29"/>
  <c r="H27" i="30"/>
  <c r="H28" i="28"/>
  <c r="I28" i="28"/>
  <c r="H27" i="28"/>
  <c r="I27" i="28"/>
  <c r="K71" i="27"/>
  <c r="K70" i="27"/>
  <c r="K69" i="27"/>
  <c r="C26" i="28"/>
  <c r="B26" i="28"/>
  <c r="K68" i="27"/>
  <c r="AW11" i="27"/>
  <c r="AW10" i="27"/>
  <c r="W10" i="27"/>
  <c r="J11" i="27"/>
  <c r="J70" i="27"/>
  <c r="W71" i="27"/>
  <c r="AW40" i="27"/>
  <c r="J25" i="27"/>
  <c r="AW41" i="27"/>
  <c r="W55" i="27"/>
  <c r="BJ10" i="27"/>
  <c r="AJ71" i="27"/>
  <c r="J40" i="27"/>
  <c r="J55" i="27"/>
  <c r="W70" i="27"/>
  <c r="W56" i="27"/>
  <c r="J71" i="27"/>
  <c r="AW24" i="27" l="1"/>
  <c r="X71" i="27"/>
  <c r="K56" i="27"/>
  <c r="AK9" i="27"/>
  <c r="K40" i="27"/>
  <c r="X55" i="27"/>
  <c r="AK23" i="27"/>
  <c r="AX38" i="27"/>
  <c r="BK23" i="27"/>
  <c r="X8" i="27"/>
  <c r="AK69" i="27"/>
  <c r="AK39" i="27"/>
  <c r="BK9" i="27"/>
  <c r="K39" i="27"/>
  <c r="X23" i="27"/>
  <c r="K38" i="27"/>
  <c r="BK8" i="27"/>
  <c r="AK54" i="27"/>
  <c r="BK24" i="27"/>
  <c r="X39" i="27"/>
  <c r="AK40" i="27"/>
  <c r="BK10" i="27"/>
  <c r="BK41" i="27"/>
  <c r="AK26" i="27"/>
  <c r="AX41" i="27"/>
  <c r="X38" i="27"/>
  <c r="AK10" i="27"/>
  <c r="AK11" i="27"/>
  <c r="AX39" i="27"/>
  <c r="K24" i="27"/>
  <c r="K54" i="27"/>
  <c r="AK24" i="27"/>
  <c r="X69" i="27"/>
  <c r="AX11" i="27"/>
  <c r="BK26" i="27"/>
  <c r="X53" i="27"/>
  <c r="AK25" i="27"/>
  <c r="AX40" i="27"/>
  <c r="BK25" i="27"/>
  <c r="X10" i="27"/>
  <c r="AX10" i="27"/>
  <c r="BK11" i="27"/>
  <c r="K11" i="27"/>
  <c r="X56" i="27"/>
  <c r="X26" i="27"/>
  <c r="X25" i="27"/>
  <c r="X9" i="27"/>
  <c r="AK70" i="27"/>
  <c r="BK40" i="27"/>
  <c r="AK8" i="27"/>
  <c r="AX8" i="27"/>
  <c r="K23" i="27"/>
  <c r="X24" i="27"/>
  <c r="BK39" i="27"/>
  <c r="X54" i="27"/>
  <c r="AX24" i="27"/>
  <c r="K9" i="27"/>
  <c r="K55" i="27"/>
  <c r="X41" i="27"/>
  <c r="X11" i="27"/>
  <c r="AK68" i="27"/>
  <c r="BK38" i="27"/>
  <c r="AK38" i="27"/>
  <c r="AK55" i="27"/>
  <c r="X70" i="27"/>
  <c r="AX26" i="27"/>
  <c r="AK41" i="27"/>
  <c r="K41" i="27"/>
  <c r="E26" i="28"/>
  <c r="K8" i="27"/>
  <c r="G26" i="28" s="1"/>
  <c r="K25" i="27"/>
  <c r="AX25" i="27"/>
  <c r="K10" i="27"/>
  <c r="AK71" i="27"/>
  <c r="X68" i="27"/>
  <c r="AK53" i="27"/>
  <c r="K53" i="27"/>
  <c r="AX23" i="27"/>
  <c r="AX9" i="27"/>
  <c r="K26" i="27"/>
  <c r="AK56" i="27"/>
  <c r="X40" i="27"/>
  <c r="AW9" i="27"/>
  <c r="AJ9" i="27"/>
  <c r="AW39" i="27"/>
  <c r="AW23" i="27"/>
  <c r="J23" i="27"/>
  <c r="D26" i="28"/>
  <c r="B26" i="31"/>
  <c r="B26" i="29"/>
  <c r="B26" i="30"/>
  <c r="C26" i="30"/>
  <c r="C26" i="31"/>
  <c r="C26" i="29"/>
  <c r="D26" i="31"/>
  <c r="D26" i="29"/>
  <c r="D26" i="30"/>
  <c r="E26" i="30"/>
  <c r="E26" i="29"/>
  <c r="E26" i="31"/>
  <c r="J53" i="27"/>
  <c r="W23" i="27"/>
  <c r="AJ38" i="27"/>
  <c r="W54" i="27"/>
  <c r="BM26" i="27"/>
  <c r="BL26" i="27"/>
  <c r="AJ55" i="27"/>
  <c r="BM23" i="27"/>
  <c r="BL23" i="27"/>
  <c r="W69" i="27"/>
  <c r="BM9" i="27"/>
  <c r="BL9" i="27"/>
  <c r="BL25" i="27"/>
  <c r="BM25" i="27"/>
  <c r="BM11" i="27"/>
  <c r="BL11" i="27"/>
  <c r="BM8" i="27"/>
  <c r="BL8" i="27"/>
  <c r="BM24" i="27"/>
  <c r="BL24" i="27"/>
  <c r="BL10" i="27"/>
  <c r="BM10" i="27"/>
  <c r="BM41" i="27"/>
  <c r="BL41" i="27"/>
  <c r="W24" i="27"/>
  <c r="BL40" i="27"/>
  <c r="BM40" i="27"/>
  <c r="BM39" i="27"/>
  <c r="BL39" i="27"/>
  <c r="BM38" i="27"/>
  <c r="BL38" i="27"/>
  <c r="AJ39" i="27"/>
  <c r="BJ9" i="27"/>
  <c r="AZ39" i="27"/>
  <c r="AY39" i="27"/>
  <c r="AZ25" i="27"/>
  <c r="AY25" i="27"/>
  <c r="AZ11" i="27"/>
  <c r="AY11" i="27"/>
  <c r="AZ23" i="27"/>
  <c r="AY23" i="27"/>
  <c r="AZ9" i="27"/>
  <c r="AY9" i="27"/>
  <c r="AZ38" i="27"/>
  <c r="AY38" i="27"/>
  <c r="AY40" i="27"/>
  <c r="AZ40" i="27"/>
  <c r="AZ10" i="27"/>
  <c r="AY10" i="27"/>
  <c r="J26" i="27"/>
  <c r="AZ41" i="27"/>
  <c r="AY41" i="27"/>
  <c r="AZ24" i="27"/>
  <c r="AY24" i="27"/>
  <c r="AZ8" i="27"/>
  <c r="AY8" i="27"/>
  <c r="AZ26" i="27"/>
  <c r="AY26" i="27"/>
  <c r="AM53" i="27"/>
  <c r="AL53" i="27"/>
  <c r="AL24" i="27"/>
  <c r="AM24" i="27"/>
  <c r="AL71" i="27"/>
  <c r="AM71" i="27"/>
  <c r="AM9" i="27"/>
  <c r="AL9" i="27"/>
  <c r="AM10" i="27"/>
  <c r="AL10" i="27"/>
  <c r="AL56" i="27"/>
  <c r="AM56" i="27"/>
  <c r="AM39" i="27"/>
  <c r="AL39" i="27"/>
  <c r="AJ23" i="27"/>
  <c r="AM25" i="27"/>
  <c r="AL25" i="27"/>
  <c r="AM23" i="27"/>
  <c r="AL23" i="27"/>
  <c r="AL69" i="27"/>
  <c r="AM69" i="27"/>
  <c r="AM54" i="27"/>
  <c r="AL54" i="27"/>
  <c r="AM40" i="27"/>
  <c r="AL40" i="27"/>
  <c r="AL26" i="27"/>
  <c r="AM26" i="27"/>
  <c r="AM8" i="27"/>
  <c r="AL8" i="27"/>
  <c r="M69" i="27"/>
  <c r="AM70" i="27"/>
  <c r="AL70" i="27"/>
  <c r="M68" i="27"/>
  <c r="AL68" i="27"/>
  <c r="AM68" i="27"/>
  <c r="AM38" i="27"/>
  <c r="AL38" i="27"/>
  <c r="AM55" i="27"/>
  <c r="AL55" i="27"/>
  <c r="AL41" i="27"/>
  <c r="AM41" i="27"/>
  <c r="AL11" i="27"/>
  <c r="AM11" i="27"/>
  <c r="Z68" i="27"/>
  <c r="Y68" i="27"/>
  <c r="J38" i="27"/>
  <c r="Z69" i="27"/>
  <c r="Y69" i="27"/>
  <c r="L70" i="27"/>
  <c r="J8" i="27"/>
  <c r="F26" i="28" s="1"/>
  <c r="Z55" i="27"/>
  <c r="Y55" i="27"/>
  <c r="W26" i="27"/>
  <c r="Y8" i="27"/>
  <c r="Z8" i="27"/>
  <c r="Z40" i="27"/>
  <c r="Y40" i="27"/>
  <c r="Z53" i="27"/>
  <c r="Y53" i="27"/>
  <c r="Z10" i="27"/>
  <c r="Y10" i="27"/>
  <c r="M71" i="27"/>
  <c r="Z56" i="27"/>
  <c r="Y56" i="27"/>
  <c r="Z26" i="27"/>
  <c r="Y26" i="27"/>
  <c r="Y23" i="27"/>
  <c r="Z23" i="27"/>
  <c r="Y39" i="27"/>
  <c r="Z39" i="27"/>
  <c r="Z38" i="27"/>
  <c r="Y38" i="27"/>
  <c r="Z9" i="27"/>
  <c r="Y9" i="27"/>
  <c r="Z25" i="27"/>
  <c r="Y25" i="27"/>
  <c r="Z71" i="27"/>
  <c r="Y71" i="27"/>
  <c r="Z24" i="27"/>
  <c r="Y24" i="27"/>
  <c r="Y54" i="27"/>
  <c r="Z54" i="27"/>
  <c r="Z41" i="27"/>
  <c r="Y41" i="27"/>
  <c r="Z11" i="27"/>
  <c r="Y11" i="27"/>
  <c r="Z70" i="27"/>
  <c r="Y70" i="27"/>
  <c r="M8" i="27"/>
  <c r="L8" i="27"/>
  <c r="M24" i="27"/>
  <c r="L24" i="27"/>
  <c r="M54" i="27"/>
  <c r="L54" i="27"/>
  <c r="L25" i="27"/>
  <c r="M25" i="27"/>
  <c r="L10" i="27"/>
  <c r="M10" i="27"/>
  <c r="L71" i="27"/>
  <c r="M53" i="27"/>
  <c r="L53" i="27"/>
  <c r="L40" i="27"/>
  <c r="M40" i="27"/>
  <c r="M26" i="27"/>
  <c r="L26" i="27"/>
  <c r="M39" i="27"/>
  <c r="L39" i="27"/>
  <c r="L69" i="27"/>
  <c r="M11" i="27"/>
  <c r="L11" i="27"/>
  <c r="M38" i="27"/>
  <c r="L38" i="27"/>
  <c r="M70" i="27"/>
  <c r="AJ68" i="27"/>
  <c r="J68" i="27"/>
  <c r="M56" i="27"/>
  <c r="L56" i="27"/>
  <c r="M23" i="27"/>
  <c r="L23" i="27"/>
  <c r="M9" i="27"/>
  <c r="I26" i="31" s="1"/>
  <c r="L9" i="27"/>
  <c r="H26" i="31" s="1"/>
  <c r="L55" i="27"/>
  <c r="M55" i="27"/>
  <c r="L68" i="27"/>
  <c r="M41" i="27"/>
  <c r="L41" i="27"/>
  <c r="AJ69" i="27"/>
  <c r="BJ41" i="27"/>
  <c r="AJ40" i="27"/>
  <c r="AJ70" i="27"/>
  <c r="BJ38" i="27"/>
  <c r="J69" i="27"/>
  <c r="W25" i="27"/>
  <c r="AW26" i="27"/>
  <c r="J41" i="27"/>
  <c r="AJ11" i="27"/>
  <c r="AJ54" i="27"/>
  <c r="BJ24" i="27"/>
  <c r="W9" i="27"/>
  <c r="W39" i="27"/>
  <c r="AW25" i="27"/>
  <c r="J10" i="27"/>
  <c r="W41" i="27"/>
  <c r="BJ26" i="27"/>
  <c r="AJ26" i="27"/>
  <c r="J56" i="27"/>
  <c r="BJ25" i="27"/>
  <c r="J24" i="27"/>
  <c r="AJ53" i="27"/>
  <c r="AW38" i="27"/>
  <c r="J9" i="27"/>
  <c r="AJ10" i="27"/>
  <c r="AJ8" i="27"/>
  <c r="J54" i="27"/>
  <c r="BJ8" i="27"/>
  <c r="AW8" i="27"/>
  <c r="W53" i="27"/>
  <c r="W68" i="27"/>
  <c r="W40" i="27"/>
  <c r="AJ25" i="27"/>
  <c r="BJ11" i="27"/>
  <c r="W8" i="27"/>
  <c r="AJ56" i="27"/>
  <c r="BJ23" i="27"/>
  <c r="W11" i="27"/>
  <c r="AJ41" i="27"/>
  <c r="BJ40" i="27"/>
  <c r="W38" i="27"/>
  <c r="AJ24" i="27"/>
  <c r="BJ39" i="27"/>
  <c r="J39" i="27"/>
  <c r="F26" i="30" l="1"/>
  <c r="F26" i="29"/>
  <c r="F26" i="31"/>
  <c r="G26" i="30"/>
  <c r="G26" i="29"/>
  <c r="G26" i="31"/>
  <c r="H26" i="29"/>
  <c r="H26" i="30"/>
  <c r="I26" i="29"/>
  <c r="I26" i="30"/>
  <c r="H26" i="28"/>
  <c r="I26" i="28"/>
  <c r="K71" i="21" l="1"/>
  <c r="K70" i="21"/>
  <c r="K69" i="21"/>
  <c r="K68" i="21"/>
  <c r="D25" i="28"/>
  <c r="C25" i="28"/>
  <c r="B25" i="28"/>
  <c r="AK68" i="21" l="1"/>
  <c r="AK38" i="21"/>
  <c r="BK8" i="21"/>
  <c r="BK38" i="21"/>
  <c r="X69" i="21"/>
  <c r="AX40" i="21"/>
  <c r="K55" i="21"/>
  <c r="BK10" i="21"/>
  <c r="AX10" i="21"/>
  <c r="X26" i="21"/>
  <c r="AX8" i="21"/>
  <c r="AK24" i="21"/>
  <c r="X39" i="21"/>
  <c r="X10" i="21"/>
  <c r="BK25" i="21"/>
  <c r="BK23" i="21"/>
  <c r="X38" i="21"/>
  <c r="AX38" i="21"/>
  <c r="AX39" i="21"/>
  <c r="K24" i="21"/>
  <c r="K54" i="21"/>
  <c r="AK40" i="21"/>
  <c r="BK40" i="21"/>
  <c r="AK71" i="21"/>
  <c r="X56" i="21"/>
  <c r="AX26" i="21"/>
  <c r="K11" i="21"/>
  <c r="X8" i="21"/>
  <c r="BK11" i="21"/>
  <c r="AK11" i="21"/>
  <c r="K10" i="21"/>
  <c r="X25" i="21"/>
  <c r="X53" i="21"/>
  <c r="AX23" i="21"/>
  <c r="AK8" i="21"/>
  <c r="X9" i="21"/>
  <c r="AX25" i="21"/>
  <c r="AK25" i="21"/>
  <c r="AK53" i="21"/>
  <c r="X68" i="21"/>
  <c r="X24" i="21"/>
  <c r="X54" i="21"/>
  <c r="AX24" i="21"/>
  <c r="K9" i="21"/>
  <c r="BK39" i="21"/>
  <c r="K39" i="21"/>
  <c r="AK70" i="21"/>
  <c r="K56" i="21"/>
  <c r="AK56" i="21"/>
  <c r="X23" i="21"/>
  <c r="K38" i="21"/>
  <c r="K53" i="21"/>
  <c r="AK23" i="21"/>
  <c r="K23" i="21"/>
  <c r="AK54" i="21"/>
  <c r="BK24" i="21"/>
  <c r="X55" i="21"/>
  <c r="K40" i="21"/>
  <c r="BK41" i="21"/>
  <c r="AK41" i="21"/>
  <c r="AK26" i="21"/>
  <c r="BK26" i="21"/>
  <c r="X11" i="21"/>
  <c r="AX9" i="21"/>
  <c r="K25" i="21"/>
  <c r="X70" i="21"/>
  <c r="X40" i="21"/>
  <c r="X71" i="21"/>
  <c r="K41" i="21"/>
  <c r="E25" i="28"/>
  <c r="K8" i="21"/>
  <c r="AK39" i="21"/>
  <c r="BK9" i="21"/>
  <c r="AK9" i="21"/>
  <c r="AK10" i="21"/>
  <c r="X41" i="21"/>
  <c r="AX41" i="21"/>
  <c r="AK69" i="21"/>
  <c r="AK55" i="21"/>
  <c r="AX11" i="21"/>
  <c r="K26" i="21"/>
  <c r="C25" i="31"/>
  <c r="C25" i="30"/>
  <c r="C25" i="29"/>
  <c r="B25" i="29"/>
  <c r="B25" i="30"/>
  <c r="B25" i="31"/>
  <c r="D25" i="30"/>
  <c r="D25" i="31"/>
  <c r="D25" i="29"/>
  <c r="E25" i="30"/>
  <c r="E25" i="31"/>
  <c r="E25" i="29"/>
  <c r="BM38" i="21"/>
  <c r="BL38" i="21"/>
  <c r="BM23" i="21"/>
  <c r="BL23" i="21"/>
  <c r="BM40" i="21"/>
  <c r="BL40" i="21"/>
  <c r="BM9" i="21"/>
  <c r="BL9" i="21"/>
  <c r="BL11" i="21"/>
  <c r="BM11" i="21"/>
  <c r="BM24" i="21"/>
  <c r="BL24" i="21"/>
  <c r="BL41" i="21"/>
  <c r="BM41" i="21"/>
  <c r="BM39" i="21"/>
  <c r="BL39" i="21"/>
  <c r="BM10" i="21"/>
  <c r="BL10" i="21"/>
  <c r="BL26" i="21"/>
  <c r="BM26" i="21"/>
  <c r="BM8" i="21"/>
  <c r="BL8" i="21"/>
  <c r="BM25" i="21"/>
  <c r="BL25" i="21"/>
  <c r="AZ38" i="21"/>
  <c r="AY38" i="21"/>
  <c r="AZ39" i="21"/>
  <c r="AY39" i="21"/>
  <c r="AZ26" i="21"/>
  <c r="AY26" i="21"/>
  <c r="AZ41" i="21"/>
  <c r="AY41" i="21"/>
  <c r="M68" i="21"/>
  <c r="AZ40" i="21"/>
  <c r="AY40" i="21"/>
  <c r="AZ23" i="21"/>
  <c r="AY23" i="21"/>
  <c r="AZ25" i="21"/>
  <c r="AY25" i="21"/>
  <c r="AZ11" i="21"/>
  <c r="AY11" i="21"/>
  <c r="AY24" i="21"/>
  <c r="AZ24" i="21"/>
  <c r="AZ10" i="21"/>
  <c r="AY10" i="21"/>
  <c r="AZ9" i="21"/>
  <c r="AY9" i="21"/>
  <c r="AY8" i="21"/>
  <c r="AZ8" i="21"/>
  <c r="AM40" i="21"/>
  <c r="AL40" i="21"/>
  <c r="AM71" i="21"/>
  <c r="AL71" i="21"/>
  <c r="AM68" i="21"/>
  <c r="AL68" i="21"/>
  <c r="AM39" i="21"/>
  <c r="AL39" i="21"/>
  <c r="AL9" i="21"/>
  <c r="AM9" i="21"/>
  <c r="AM10" i="21"/>
  <c r="AL10" i="21"/>
  <c r="AM11" i="21"/>
  <c r="AL11" i="21"/>
  <c r="AM38" i="21"/>
  <c r="AL38" i="21"/>
  <c r="AL69" i="21"/>
  <c r="AM69" i="21"/>
  <c r="AM55" i="21"/>
  <c r="AL55" i="21"/>
  <c r="AM8" i="21"/>
  <c r="AL8" i="21"/>
  <c r="AM25" i="21"/>
  <c r="AL25" i="21"/>
  <c r="AM23" i="21"/>
  <c r="AL23" i="21"/>
  <c r="AM54" i="21"/>
  <c r="AL54" i="21"/>
  <c r="AM41" i="21"/>
  <c r="AL41" i="21"/>
  <c r="AM70" i="21"/>
  <c r="AL70" i="21"/>
  <c r="AM26" i="21"/>
  <c r="AL26" i="21"/>
  <c r="AM56" i="21"/>
  <c r="AL56" i="21"/>
  <c r="AM53" i="21"/>
  <c r="AL53" i="21"/>
  <c r="AM24" i="21"/>
  <c r="AL24" i="21"/>
  <c r="Z23" i="21"/>
  <c r="Y23" i="21"/>
  <c r="Z38" i="21"/>
  <c r="Y38" i="21"/>
  <c r="M70" i="21"/>
  <c r="Z56" i="21"/>
  <c r="Y56" i="21"/>
  <c r="Z8" i="21"/>
  <c r="Y8" i="21"/>
  <c r="Z41" i="21"/>
  <c r="Y41" i="21"/>
  <c r="Z26" i="21"/>
  <c r="Y26" i="21"/>
  <c r="Y25" i="21"/>
  <c r="Z25" i="21"/>
  <c r="Z9" i="21"/>
  <c r="Y9" i="21"/>
  <c r="M71" i="21"/>
  <c r="Z53" i="21"/>
  <c r="Y53" i="21"/>
  <c r="Y55" i="21"/>
  <c r="Z55" i="21"/>
  <c r="Z68" i="21"/>
  <c r="Y68" i="21"/>
  <c r="M69" i="21"/>
  <c r="Z24" i="21"/>
  <c r="Y24" i="21"/>
  <c r="Z54" i="21"/>
  <c r="Y54" i="21"/>
  <c r="Z11" i="21"/>
  <c r="Y11" i="21"/>
  <c r="Y70" i="21"/>
  <c r="Z70" i="21"/>
  <c r="Y40" i="21"/>
  <c r="Z40" i="21"/>
  <c r="Z71" i="21"/>
  <c r="Y71" i="21"/>
  <c r="Z69" i="21"/>
  <c r="Y69" i="21"/>
  <c r="Z39" i="21"/>
  <c r="Y39" i="21"/>
  <c r="Y10" i="21"/>
  <c r="Z10" i="21"/>
  <c r="M24" i="21"/>
  <c r="L24" i="21"/>
  <c r="M54" i="21"/>
  <c r="L54" i="21"/>
  <c r="M11" i="21"/>
  <c r="L11" i="21"/>
  <c r="L69" i="21"/>
  <c r="L8" i="21"/>
  <c r="M8" i="21"/>
  <c r="M10" i="21"/>
  <c r="L10" i="21"/>
  <c r="M55" i="21"/>
  <c r="L55" i="21"/>
  <c r="L70" i="21"/>
  <c r="M26" i="21"/>
  <c r="L26" i="21"/>
  <c r="M40" i="21"/>
  <c r="L40" i="21"/>
  <c r="L71" i="21"/>
  <c r="L53" i="21"/>
  <c r="M53" i="21"/>
  <c r="M9" i="21"/>
  <c r="I25" i="31" s="1"/>
  <c r="L9" i="21"/>
  <c r="H25" i="31" s="1"/>
  <c r="M39" i="21"/>
  <c r="L39" i="21"/>
  <c r="M56" i="21"/>
  <c r="L56" i="21"/>
  <c r="M25" i="21"/>
  <c r="L25" i="21"/>
  <c r="L68" i="21"/>
  <c r="M23" i="21"/>
  <c r="L23" i="21"/>
  <c r="M38" i="21"/>
  <c r="L38" i="21"/>
  <c r="M41" i="21"/>
  <c r="L41" i="21"/>
  <c r="H25" i="29" l="1"/>
  <c r="H25" i="30"/>
  <c r="I25" i="29"/>
  <c r="I25" i="30"/>
  <c r="I25" i="28"/>
  <c r="H25" i="28"/>
  <c r="K71" i="20"/>
  <c r="K70" i="20"/>
  <c r="K69" i="20"/>
  <c r="D24" i="28"/>
  <c r="C24" i="28"/>
  <c r="B24" i="28"/>
  <c r="K68" i="20"/>
  <c r="AK55" i="20" l="1"/>
  <c r="BK25" i="20"/>
  <c r="AX10" i="20"/>
  <c r="K55" i="20"/>
  <c r="K39" i="20"/>
  <c r="K56" i="20"/>
  <c r="AK26" i="20"/>
  <c r="BK38" i="20"/>
  <c r="AK9" i="20"/>
  <c r="BK24" i="20"/>
  <c r="K26" i="20"/>
  <c r="AK24" i="20"/>
  <c r="AK70" i="20"/>
  <c r="BK26" i="20"/>
  <c r="X11" i="20"/>
  <c r="BK39" i="20"/>
  <c r="AK39" i="20"/>
  <c r="X53" i="20"/>
  <c r="AX38" i="20"/>
  <c r="X9" i="20"/>
  <c r="X39" i="20"/>
  <c r="X10" i="20"/>
  <c r="X41" i="20"/>
  <c r="AX41" i="20"/>
  <c r="K25" i="20"/>
  <c r="AX11" i="20"/>
  <c r="X24" i="20"/>
  <c r="BK41" i="20"/>
  <c r="BK23" i="20"/>
  <c r="X69" i="20"/>
  <c r="AX39" i="20"/>
  <c r="K54" i="20"/>
  <c r="AK40" i="20"/>
  <c r="BK10" i="20"/>
  <c r="K23" i="20"/>
  <c r="AK23" i="20"/>
  <c r="X8" i="20"/>
  <c r="AK69" i="20"/>
  <c r="X54" i="20"/>
  <c r="AX24" i="20"/>
  <c r="K9" i="20"/>
  <c r="AK25" i="20"/>
  <c r="X23" i="20"/>
  <c r="BK9" i="20"/>
  <c r="AX40" i="20"/>
  <c r="X40" i="20"/>
  <c r="X70" i="20"/>
  <c r="AK10" i="20"/>
  <c r="AK11" i="20"/>
  <c r="AX23" i="20"/>
  <c r="K40" i="20"/>
  <c r="K41" i="20"/>
  <c r="AK41" i="20"/>
  <c r="BK11" i="20"/>
  <c r="K53" i="20"/>
  <c r="AK53" i="20"/>
  <c r="AK8" i="20"/>
  <c r="AX8" i="20"/>
  <c r="K24" i="20"/>
  <c r="AK56" i="20"/>
  <c r="E24" i="28"/>
  <c r="K8" i="20"/>
  <c r="X71" i="20"/>
  <c r="AK68" i="20"/>
  <c r="K38" i="20"/>
  <c r="AK38" i="20"/>
  <c r="X26" i="20"/>
  <c r="BK8" i="20"/>
  <c r="X68" i="20"/>
  <c r="X38" i="20"/>
  <c r="AK54" i="20"/>
  <c r="AX9" i="20"/>
  <c r="X55" i="20"/>
  <c r="AX25" i="20"/>
  <c r="K10" i="20"/>
  <c r="BK40" i="20"/>
  <c r="X25" i="20"/>
  <c r="AK71" i="20"/>
  <c r="X56" i="20"/>
  <c r="AX26" i="20"/>
  <c r="K11" i="20"/>
  <c r="C24" i="30"/>
  <c r="C24" i="29"/>
  <c r="C24" i="31"/>
  <c r="B24" i="31"/>
  <c r="B24" i="29"/>
  <c r="B24" i="30"/>
  <c r="D24" i="29"/>
  <c r="D24" i="31"/>
  <c r="D24" i="30"/>
  <c r="E24" i="29"/>
  <c r="E24" i="30"/>
  <c r="E24" i="31"/>
  <c r="BM40" i="20"/>
  <c r="BL40" i="20"/>
  <c r="BM24" i="20"/>
  <c r="BL24" i="20"/>
  <c r="BL9" i="20"/>
  <c r="BM9" i="20"/>
  <c r="BM41" i="20"/>
  <c r="BL41" i="20"/>
  <c r="BM8" i="20"/>
  <c r="BL8" i="20"/>
  <c r="BM23" i="20"/>
  <c r="BL23" i="20"/>
  <c r="BM10" i="20"/>
  <c r="BL10" i="20"/>
  <c r="BM11" i="20"/>
  <c r="BL11" i="20"/>
  <c r="BM38" i="20"/>
  <c r="BL38" i="20"/>
  <c r="BM26" i="20"/>
  <c r="BL26" i="20"/>
  <c r="BL39" i="20"/>
  <c r="BM39" i="20"/>
  <c r="BM25" i="20"/>
  <c r="BL25" i="20"/>
  <c r="AZ9" i="20"/>
  <c r="AY9" i="20"/>
  <c r="AZ25" i="20"/>
  <c r="AY25" i="20"/>
  <c r="AZ26" i="20"/>
  <c r="AY26" i="20"/>
  <c r="AY38" i="20"/>
  <c r="AZ38" i="20"/>
  <c r="AZ41" i="20"/>
  <c r="AY41" i="20"/>
  <c r="AZ11" i="20"/>
  <c r="AY11" i="20"/>
  <c r="AZ40" i="20"/>
  <c r="AY40" i="20"/>
  <c r="M71" i="20"/>
  <c r="AZ24" i="20"/>
  <c r="AY24" i="20"/>
  <c r="AY23" i="20"/>
  <c r="AZ23" i="20"/>
  <c r="AZ39" i="20"/>
  <c r="AY39" i="20"/>
  <c r="AY8" i="20"/>
  <c r="AZ8" i="20"/>
  <c r="AZ10" i="20"/>
  <c r="AY10" i="20"/>
  <c r="AM68" i="20"/>
  <c r="AL68" i="20"/>
  <c r="AM54" i="20"/>
  <c r="AL54" i="20"/>
  <c r="AL71" i="20"/>
  <c r="AM71" i="20"/>
  <c r="AM69" i="20"/>
  <c r="AL69" i="20"/>
  <c r="AM25" i="20"/>
  <c r="AL25" i="20"/>
  <c r="AM10" i="20"/>
  <c r="AL10" i="20"/>
  <c r="AM11" i="20"/>
  <c r="AL11" i="20"/>
  <c r="AM40" i="20"/>
  <c r="AL40" i="20"/>
  <c r="AM41" i="20"/>
  <c r="AL41" i="20"/>
  <c r="AM53" i="20"/>
  <c r="AL53" i="20"/>
  <c r="AM8" i="20"/>
  <c r="AL8" i="20"/>
  <c r="AM24" i="20"/>
  <c r="AL24" i="20"/>
  <c r="AM70" i="20"/>
  <c r="AL70" i="20"/>
  <c r="AL26" i="20"/>
  <c r="AM26" i="20"/>
  <c r="AM56" i="20"/>
  <c r="AL56" i="20"/>
  <c r="AM39" i="20"/>
  <c r="AL39" i="20"/>
  <c r="AM9" i="20"/>
  <c r="AL9" i="20"/>
  <c r="AM23" i="20"/>
  <c r="AL23" i="20"/>
  <c r="AM38" i="20"/>
  <c r="AL38" i="20"/>
  <c r="AM55" i="20"/>
  <c r="AL55" i="20"/>
  <c r="Z68" i="20"/>
  <c r="Y68" i="20"/>
  <c r="Z38" i="20"/>
  <c r="Y38" i="20"/>
  <c r="Z55" i="20"/>
  <c r="Y55" i="20"/>
  <c r="Z25" i="20"/>
  <c r="Y25" i="20"/>
  <c r="Z56" i="20"/>
  <c r="Y56" i="20"/>
  <c r="Z9" i="20"/>
  <c r="Y9" i="20"/>
  <c r="Z39" i="20"/>
  <c r="Y39" i="20"/>
  <c r="Z10" i="20"/>
  <c r="Y10" i="20"/>
  <c r="Y41" i="20"/>
  <c r="Z41" i="20"/>
  <c r="M68" i="20"/>
  <c r="Z8" i="20"/>
  <c r="Y8" i="20"/>
  <c r="Z54" i="20"/>
  <c r="Y54" i="20"/>
  <c r="Z40" i="20"/>
  <c r="Y40" i="20"/>
  <c r="Z70" i="20"/>
  <c r="Y70" i="20"/>
  <c r="Z24" i="20"/>
  <c r="Y24" i="20"/>
  <c r="Z69" i="20"/>
  <c r="Y69" i="20"/>
  <c r="M70" i="20"/>
  <c r="M69" i="20"/>
  <c r="Z11" i="20"/>
  <c r="Y11" i="20"/>
  <c r="Y71" i="20"/>
  <c r="Z71" i="20"/>
  <c r="Z23" i="20"/>
  <c r="Y23" i="20"/>
  <c r="Z53" i="20"/>
  <c r="Y53" i="20"/>
  <c r="Z26" i="20"/>
  <c r="Y26" i="20"/>
  <c r="M38" i="20"/>
  <c r="L38" i="20"/>
  <c r="M10" i="20"/>
  <c r="L10" i="20"/>
  <c r="M11" i="20"/>
  <c r="L11" i="20"/>
  <c r="L69" i="20"/>
  <c r="M26" i="20"/>
  <c r="L26" i="20"/>
  <c r="M9" i="20"/>
  <c r="I24" i="31" s="1"/>
  <c r="L9" i="20"/>
  <c r="H24" i="31" s="1"/>
  <c r="M25" i="20"/>
  <c r="L25" i="20"/>
  <c r="L71" i="20"/>
  <c r="M54" i="20"/>
  <c r="L54" i="20"/>
  <c r="M40" i="20"/>
  <c r="L40" i="20"/>
  <c r="M41" i="20"/>
  <c r="L41" i="20"/>
  <c r="L68" i="20"/>
  <c r="M53" i="20"/>
  <c r="L53" i="20"/>
  <c r="M24" i="20"/>
  <c r="L24" i="20"/>
  <c r="M56" i="20"/>
  <c r="L56" i="20"/>
  <c r="M8" i="20"/>
  <c r="L8" i="20"/>
  <c r="L70" i="20"/>
  <c r="M23" i="20"/>
  <c r="L23" i="20"/>
  <c r="M39" i="20"/>
  <c r="L39" i="20"/>
  <c r="M55" i="20"/>
  <c r="L55" i="20"/>
  <c r="H24" i="29" l="1"/>
  <c r="H24" i="30"/>
  <c r="I24" i="29"/>
  <c r="I24" i="30"/>
  <c r="I24" i="28"/>
  <c r="H24" i="28"/>
  <c r="C23" i="31"/>
  <c r="B23" i="31"/>
  <c r="K71" i="19"/>
  <c r="K10" i="19"/>
  <c r="B23" i="30"/>
  <c r="C23" i="30"/>
  <c r="K70" i="19"/>
  <c r="K69" i="19"/>
  <c r="C23" i="29"/>
  <c r="B23" i="29"/>
  <c r="K68" i="19"/>
  <c r="D23" i="28"/>
  <c r="B23" i="28"/>
  <c r="C23" i="28"/>
  <c r="X71" i="19" l="1"/>
  <c r="K56" i="19"/>
  <c r="X39" i="19"/>
  <c r="BK25" i="19"/>
  <c r="BK23" i="19"/>
  <c r="K23" i="19"/>
  <c r="AK53" i="19"/>
  <c r="AK54" i="19"/>
  <c r="BK24" i="19"/>
  <c r="X55" i="19"/>
  <c r="AX25" i="19"/>
  <c r="X25" i="19"/>
  <c r="AK68" i="19"/>
  <c r="K24" i="19"/>
  <c r="K54" i="19"/>
  <c r="K39" i="19"/>
  <c r="K55" i="19"/>
  <c r="BK11" i="19"/>
  <c r="AK11" i="19"/>
  <c r="K53" i="19"/>
  <c r="AK70" i="19"/>
  <c r="X40" i="19"/>
  <c r="AX41" i="19"/>
  <c r="K26" i="19"/>
  <c r="K11" i="19"/>
  <c r="AX26" i="19"/>
  <c r="X68" i="19"/>
  <c r="AK23" i="19"/>
  <c r="K38" i="19"/>
  <c r="X11" i="19"/>
  <c r="AK26" i="19"/>
  <c r="X23" i="19"/>
  <c r="AK38" i="19"/>
  <c r="BK38" i="19"/>
  <c r="AK69" i="19"/>
  <c r="BK39" i="19"/>
  <c r="AK39" i="19"/>
  <c r="BK9" i="19"/>
  <c r="AX9" i="19"/>
  <c r="K41" i="19"/>
  <c r="AK41" i="19"/>
  <c r="BK41" i="19"/>
  <c r="X53" i="19"/>
  <c r="BK8" i="19"/>
  <c r="AX8" i="19"/>
  <c r="X8" i="19"/>
  <c r="X9" i="19"/>
  <c r="K40" i="19"/>
  <c r="X26" i="19"/>
  <c r="AX10" i="19"/>
  <c r="AX40" i="19"/>
  <c r="K25" i="19"/>
  <c r="AX23" i="19"/>
  <c r="AK8" i="19"/>
  <c r="AK9" i="19"/>
  <c r="X54" i="19"/>
  <c r="AX24" i="19"/>
  <c r="K9" i="19"/>
  <c r="X24" i="19"/>
  <c r="X70" i="19"/>
  <c r="AK10" i="19"/>
  <c r="X56" i="19"/>
  <c r="BK40" i="19"/>
  <c r="AK71" i="19"/>
  <c r="E23" i="28"/>
  <c r="K8" i="19"/>
  <c r="AX38" i="19"/>
  <c r="X38" i="19"/>
  <c r="AX39" i="19"/>
  <c r="X69" i="19"/>
  <c r="AK24" i="19"/>
  <c r="AK40" i="19"/>
  <c r="BK10" i="19"/>
  <c r="X41" i="19"/>
  <c r="AX11" i="19"/>
  <c r="AK25" i="19"/>
  <c r="AK55" i="19"/>
  <c r="X10" i="19"/>
  <c r="AK56" i="19"/>
  <c r="BK26" i="19"/>
  <c r="D23" i="30"/>
  <c r="D23" i="31"/>
  <c r="D23" i="29"/>
  <c r="E23" i="29"/>
  <c r="E23" i="31"/>
  <c r="E23" i="30"/>
  <c r="BM40" i="19"/>
  <c r="BL40" i="19"/>
  <c r="BM11" i="19"/>
  <c r="BL11" i="19"/>
  <c r="M70" i="19"/>
  <c r="BM10" i="19"/>
  <c r="BL10" i="19"/>
  <c r="BM25" i="19"/>
  <c r="BL25" i="19"/>
  <c r="BM26" i="19"/>
  <c r="BL26" i="19"/>
  <c r="BM39" i="19"/>
  <c r="BL39" i="19"/>
  <c r="BM9" i="19"/>
  <c r="BL9" i="19"/>
  <c r="BM41" i="19"/>
  <c r="BL41" i="19"/>
  <c r="BM38" i="19"/>
  <c r="BL38" i="19"/>
  <c r="BM8" i="19"/>
  <c r="BL8" i="19"/>
  <c r="BM23" i="19"/>
  <c r="BL23" i="19"/>
  <c r="BM24" i="19"/>
  <c r="BL24" i="19"/>
  <c r="M69" i="19"/>
  <c r="M68" i="19"/>
  <c r="AZ38" i="19"/>
  <c r="AY38" i="19"/>
  <c r="AY39" i="19"/>
  <c r="AZ39" i="19"/>
  <c r="AZ11" i="19"/>
  <c r="AY11" i="19"/>
  <c r="AY9" i="19"/>
  <c r="AZ9" i="19"/>
  <c r="AZ8" i="19"/>
  <c r="AY8" i="19"/>
  <c r="M10" i="19"/>
  <c r="AZ25" i="19"/>
  <c r="AY25" i="19"/>
  <c r="AZ10" i="19"/>
  <c r="AY10" i="19"/>
  <c r="AZ40" i="19"/>
  <c r="AY40" i="19"/>
  <c r="M71" i="19"/>
  <c r="AZ41" i="19"/>
  <c r="AY41" i="19"/>
  <c r="AZ23" i="19"/>
  <c r="AY23" i="19"/>
  <c r="AY24" i="19"/>
  <c r="AZ24" i="19"/>
  <c r="AZ26" i="19"/>
  <c r="AY26" i="19"/>
  <c r="AM68" i="19"/>
  <c r="AL68" i="19"/>
  <c r="AM23" i="19"/>
  <c r="AL23" i="19"/>
  <c r="AM38" i="19"/>
  <c r="AL38" i="19"/>
  <c r="AM8" i="19"/>
  <c r="AL8" i="19"/>
  <c r="AM53" i="19"/>
  <c r="AL53" i="19"/>
  <c r="AL69" i="19"/>
  <c r="AM69" i="19"/>
  <c r="AM54" i="19"/>
  <c r="AL54" i="19"/>
  <c r="AM9" i="19"/>
  <c r="AL9" i="19"/>
  <c r="AM39" i="19"/>
  <c r="AL39" i="19"/>
  <c r="AL24" i="19"/>
  <c r="AM24" i="19"/>
  <c r="AM70" i="19"/>
  <c r="AL70" i="19"/>
  <c r="AM40" i="19"/>
  <c r="AL40" i="19"/>
  <c r="AM25" i="19"/>
  <c r="AL25" i="19"/>
  <c r="AM10" i="19"/>
  <c r="AL10" i="19"/>
  <c r="AM55" i="19"/>
  <c r="AL55" i="19"/>
  <c r="AM71" i="19"/>
  <c r="AL71" i="19"/>
  <c r="AM56" i="19"/>
  <c r="AL56" i="19"/>
  <c r="AM41" i="19"/>
  <c r="AL41" i="19"/>
  <c r="AM11" i="19"/>
  <c r="AL11" i="19"/>
  <c r="AM26" i="19"/>
  <c r="AL26" i="19"/>
  <c r="Z53" i="19"/>
  <c r="Y53" i="19"/>
  <c r="Z68" i="19"/>
  <c r="Y68" i="19"/>
  <c r="Z23" i="19"/>
  <c r="Y23" i="19"/>
  <c r="Z8" i="19"/>
  <c r="Y8" i="19"/>
  <c r="Z38" i="19"/>
  <c r="Y38" i="19"/>
  <c r="Z9" i="19"/>
  <c r="Y9" i="19"/>
  <c r="Z69" i="19"/>
  <c r="Y69" i="19"/>
  <c r="Z54" i="19"/>
  <c r="Y54" i="19"/>
  <c r="Z24" i="19"/>
  <c r="Y24" i="19"/>
  <c r="Z39" i="19"/>
  <c r="Y39" i="19"/>
  <c r="Y55" i="19"/>
  <c r="Z55" i="19"/>
  <c r="Y25" i="19"/>
  <c r="Z25" i="19"/>
  <c r="Y70" i="19"/>
  <c r="Z70" i="19"/>
  <c r="Y40" i="19"/>
  <c r="Z40" i="19"/>
  <c r="Y10" i="19"/>
  <c r="Z10" i="19"/>
  <c r="Z11" i="19"/>
  <c r="Y11" i="19"/>
  <c r="Z56" i="19"/>
  <c r="Y56" i="19"/>
  <c r="Z71" i="19"/>
  <c r="Y71" i="19"/>
  <c r="Z41" i="19"/>
  <c r="Y41" i="19"/>
  <c r="Z26" i="19"/>
  <c r="Y26" i="19"/>
  <c r="M39" i="19"/>
  <c r="L39" i="19"/>
  <c r="M55" i="19"/>
  <c r="L55" i="19"/>
  <c r="L71" i="19"/>
  <c r="L41" i="19"/>
  <c r="M41" i="19"/>
  <c r="M40" i="19"/>
  <c r="L40" i="19"/>
  <c r="L10" i="19"/>
  <c r="M25" i="19"/>
  <c r="L25" i="19"/>
  <c r="M56" i="19"/>
  <c r="L56" i="19"/>
  <c r="L23" i="19"/>
  <c r="M23" i="19"/>
  <c r="M53" i="19"/>
  <c r="L53" i="19"/>
  <c r="M26" i="19"/>
  <c r="L26" i="19"/>
  <c r="L11" i="19"/>
  <c r="M11" i="19"/>
  <c r="L68" i="19"/>
  <c r="M9" i="19"/>
  <c r="L9" i="19"/>
  <c r="M38" i="19"/>
  <c r="L38" i="19"/>
  <c r="M24" i="19"/>
  <c r="L24" i="19"/>
  <c r="M54" i="19"/>
  <c r="L54" i="19"/>
  <c r="L69" i="19"/>
  <c r="L70" i="19"/>
  <c r="M8" i="19"/>
  <c r="L8" i="19"/>
  <c r="H23" i="31" l="1"/>
  <c r="H23" i="29"/>
  <c r="H23" i="30"/>
  <c r="I23" i="29"/>
  <c r="I23" i="30"/>
  <c r="I23" i="31"/>
  <c r="H23" i="28"/>
  <c r="I23" i="28"/>
  <c r="K71" i="18"/>
  <c r="B22" i="31"/>
  <c r="D22" i="31"/>
  <c r="C22" i="31"/>
  <c r="K70" i="18"/>
  <c r="D22" i="30"/>
  <c r="C22" i="30"/>
  <c r="B22" i="30"/>
  <c r="K69" i="18"/>
  <c r="D22" i="29"/>
  <c r="B22" i="29"/>
  <c r="C22" i="29"/>
  <c r="K68" i="18"/>
  <c r="C22" i="28"/>
  <c r="D22" i="28"/>
  <c r="B22" i="28"/>
  <c r="K23" i="18" l="1"/>
  <c r="K38" i="18"/>
  <c r="BK8" i="18"/>
  <c r="X26" i="18"/>
  <c r="AK39" i="18"/>
  <c r="AK8" i="18"/>
  <c r="K41" i="18"/>
  <c r="AK69" i="18"/>
  <c r="AX24" i="18"/>
  <c r="K55" i="18"/>
  <c r="AX38" i="18"/>
  <c r="BK23" i="18"/>
  <c r="AK68" i="18"/>
  <c r="AK55" i="18"/>
  <c r="X53" i="18"/>
  <c r="X10" i="18"/>
  <c r="X24" i="18"/>
  <c r="AK70" i="18"/>
  <c r="AK9" i="18"/>
  <c r="X68" i="18"/>
  <c r="BK24" i="18"/>
  <c r="X9" i="18"/>
  <c r="AX9" i="18"/>
  <c r="AK11" i="18"/>
  <c r="K39" i="18"/>
  <c r="BK11" i="18"/>
  <c r="AK41" i="18"/>
  <c r="BK26" i="18"/>
  <c r="X11" i="18"/>
  <c r="K53" i="18"/>
  <c r="AK23" i="18"/>
  <c r="AK54" i="18"/>
  <c r="AK24" i="18"/>
  <c r="AX39" i="18"/>
  <c r="K24" i="18"/>
  <c r="X25" i="18"/>
  <c r="BK40" i="18"/>
  <c r="AX23" i="18"/>
  <c r="X54" i="18"/>
  <c r="K40" i="18"/>
  <c r="AK40" i="18"/>
  <c r="BK10" i="18"/>
  <c r="X40" i="18"/>
  <c r="AX40" i="18"/>
  <c r="AX10" i="18"/>
  <c r="AK25" i="18"/>
  <c r="K25" i="18"/>
  <c r="X41" i="18"/>
  <c r="E22" i="28"/>
  <c r="K8" i="18"/>
  <c r="E22" i="31"/>
  <c r="K11" i="18"/>
  <c r="AK53" i="18"/>
  <c r="X8" i="18"/>
  <c r="X69" i="18"/>
  <c r="AK10" i="18"/>
  <c r="AK71" i="18"/>
  <c r="BK41" i="18"/>
  <c r="X56" i="18"/>
  <c r="AX26" i="18"/>
  <c r="X38" i="18"/>
  <c r="AX8" i="18"/>
  <c r="X23" i="18"/>
  <c r="BK9" i="18"/>
  <c r="X55" i="18"/>
  <c r="AX25" i="18"/>
  <c r="E22" i="30"/>
  <c r="K10" i="18"/>
  <c r="BK38" i="18"/>
  <c r="BK39" i="18"/>
  <c r="X70" i="18"/>
  <c r="AK56" i="18"/>
  <c r="AX41" i="18"/>
  <c r="K26" i="18"/>
  <c r="K56" i="18"/>
  <c r="X71" i="18"/>
  <c r="AX11" i="18"/>
  <c r="AK26" i="18"/>
  <c r="AK38" i="18"/>
  <c r="E22" i="29"/>
  <c r="K9" i="18"/>
  <c r="K54" i="18"/>
  <c r="X39" i="18"/>
  <c r="BK25" i="18"/>
  <c r="L68" i="18"/>
  <c r="M70" i="18"/>
  <c r="M69" i="18"/>
  <c r="M71" i="18"/>
  <c r="BM38" i="18"/>
  <c r="BL38" i="18"/>
  <c r="BM23" i="18"/>
  <c r="BL23" i="18"/>
  <c r="BM8" i="18"/>
  <c r="BL8" i="18"/>
  <c r="BM39" i="18"/>
  <c r="BL39" i="18"/>
  <c r="BM24" i="18"/>
  <c r="BL24" i="18"/>
  <c r="BM9" i="18"/>
  <c r="BL9" i="18"/>
  <c r="BM10" i="18"/>
  <c r="BL10" i="18"/>
  <c r="BM40" i="18"/>
  <c r="BL40" i="18"/>
  <c r="BM25" i="18"/>
  <c r="BL25" i="18"/>
  <c r="BM41" i="18"/>
  <c r="BL41" i="18"/>
  <c r="BM26" i="18"/>
  <c r="BL26" i="18"/>
  <c r="BM11" i="18"/>
  <c r="BL11" i="18"/>
  <c r="AY23" i="18"/>
  <c r="AZ23" i="18"/>
  <c r="AZ8" i="18"/>
  <c r="AY8" i="18"/>
  <c r="AZ38" i="18"/>
  <c r="AY38" i="18"/>
  <c r="AZ39" i="18"/>
  <c r="AY39" i="18"/>
  <c r="AY24" i="18"/>
  <c r="AZ24" i="18"/>
  <c r="AZ9" i="18"/>
  <c r="AY9" i="18"/>
  <c r="AZ10" i="18"/>
  <c r="AY10" i="18"/>
  <c r="AZ25" i="18"/>
  <c r="AY25" i="18"/>
  <c r="AZ40" i="18"/>
  <c r="AY40" i="18"/>
  <c r="AY41" i="18"/>
  <c r="AZ41" i="18"/>
  <c r="AY26" i="18"/>
  <c r="AZ26" i="18"/>
  <c r="AY11" i="18"/>
  <c r="AZ11" i="18"/>
  <c r="AM68" i="18"/>
  <c r="AL68" i="18"/>
  <c r="AM38" i="18"/>
  <c r="AL38" i="18"/>
  <c r="AM23" i="18"/>
  <c r="AL23" i="18"/>
  <c r="AM8" i="18"/>
  <c r="AL8" i="18"/>
  <c r="AL53" i="18"/>
  <c r="AM53" i="18"/>
  <c r="AM69" i="18"/>
  <c r="AL69" i="18"/>
  <c r="AM54" i="18"/>
  <c r="AL54" i="18"/>
  <c r="AM24" i="18"/>
  <c r="AL24" i="18"/>
  <c r="AM9" i="18"/>
  <c r="AL9" i="18"/>
  <c r="AM39" i="18"/>
  <c r="AL39" i="18"/>
  <c r="AM70" i="18"/>
  <c r="AL70" i="18"/>
  <c r="AM40" i="18"/>
  <c r="AL40" i="18"/>
  <c r="AM25" i="18"/>
  <c r="AL25" i="18"/>
  <c r="AM10" i="18"/>
  <c r="AL10" i="18"/>
  <c r="AM55" i="18"/>
  <c r="AL55" i="18"/>
  <c r="AM71" i="18"/>
  <c r="AL71" i="18"/>
  <c r="AM56" i="18"/>
  <c r="AL56" i="18"/>
  <c r="AM11" i="18"/>
  <c r="AL11" i="18"/>
  <c r="AM41" i="18"/>
  <c r="AL41" i="18"/>
  <c r="AM26" i="18"/>
  <c r="AL26" i="18"/>
  <c r="Z53" i="18"/>
  <c r="Y53" i="18"/>
  <c r="Z68" i="18"/>
  <c r="Y68" i="18"/>
  <c r="Z8" i="18"/>
  <c r="Y8" i="18"/>
  <c r="Z69" i="18"/>
  <c r="Y69" i="18"/>
  <c r="Z9" i="18"/>
  <c r="Y9" i="18"/>
  <c r="Z56" i="18"/>
  <c r="Y56" i="18"/>
  <c r="Z23" i="18"/>
  <c r="Y23" i="18"/>
  <c r="Y55" i="18"/>
  <c r="Z55" i="18"/>
  <c r="Y10" i="18"/>
  <c r="Z10" i="18"/>
  <c r="Y70" i="18"/>
  <c r="Z70" i="18"/>
  <c r="Z71" i="18"/>
  <c r="Y71" i="18"/>
  <c r="Z39" i="18"/>
  <c r="Y39" i="18"/>
  <c r="Z26" i="18"/>
  <c r="Y26" i="18"/>
  <c r="Z38" i="18"/>
  <c r="Y38" i="18"/>
  <c r="Y25" i="18"/>
  <c r="Z25" i="18"/>
  <c r="Z24" i="18"/>
  <c r="Y24" i="18"/>
  <c r="Z54" i="18"/>
  <c r="Y54" i="18"/>
  <c r="Y40" i="18"/>
  <c r="Z40" i="18"/>
  <c r="Z11" i="18"/>
  <c r="Y11" i="18"/>
  <c r="Z41" i="18"/>
  <c r="Y41" i="18"/>
  <c r="M68" i="18"/>
  <c r="M10" i="18"/>
  <c r="L10" i="18"/>
  <c r="M39" i="18"/>
  <c r="L39" i="18"/>
  <c r="M55" i="18"/>
  <c r="L55" i="18"/>
  <c r="M26" i="18"/>
  <c r="L26" i="18"/>
  <c r="M56" i="18"/>
  <c r="L56" i="18"/>
  <c r="L69" i="18"/>
  <c r="M9" i="18"/>
  <c r="L9" i="18"/>
  <c r="M54" i="18"/>
  <c r="L54" i="18"/>
  <c r="M23" i="18"/>
  <c r="L23" i="18"/>
  <c r="M24" i="18"/>
  <c r="L24" i="18"/>
  <c r="L71" i="18"/>
  <c r="L53" i="18"/>
  <c r="M53" i="18"/>
  <c r="M40" i="18"/>
  <c r="L40" i="18"/>
  <c r="M38" i="18"/>
  <c r="L38" i="18"/>
  <c r="M25" i="18"/>
  <c r="L25" i="18"/>
  <c r="L70" i="18"/>
  <c r="M8" i="18"/>
  <c r="L8" i="18"/>
  <c r="M11" i="18"/>
  <c r="I22" i="31" s="1"/>
  <c r="L11" i="18"/>
  <c r="H22" i="31" s="1"/>
  <c r="M41" i="18"/>
  <c r="L41" i="18"/>
  <c r="H22" i="30" l="1"/>
  <c r="I22" i="30"/>
  <c r="H22" i="29"/>
  <c r="I22" i="29"/>
  <c r="H22" i="28"/>
  <c r="I22" i="28"/>
  <c r="K71" i="17"/>
  <c r="C21" i="31"/>
  <c r="B21" i="31"/>
  <c r="D21" i="31"/>
  <c r="K70" i="17"/>
  <c r="D21" i="30"/>
  <c r="B21" i="30"/>
  <c r="C21" i="30"/>
  <c r="D21" i="29"/>
  <c r="B21" i="29"/>
  <c r="C21" i="29"/>
  <c r="K69" i="17"/>
  <c r="K68" i="17"/>
  <c r="B21" i="28"/>
  <c r="D21" i="28"/>
  <c r="C21" i="28"/>
  <c r="AK70" i="17" l="1"/>
  <c r="AK40" i="17"/>
  <c r="AK9" i="17"/>
  <c r="AX25" i="17"/>
  <c r="K25" i="17"/>
  <c r="X11" i="17"/>
  <c r="X25" i="17"/>
  <c r="AX24" i="17"/>
  <c r="AX41" i="17"/>
  <c r="K56" i="17"/>
  <c r="AK41" i="17"/>
  <c r="AK55" i="17"/>
  <c r="K26" i="17"/>
  <c r="X71" i="17"/>
  <c r="X41" i="17"/>
  <c r="AX23" i="17"/>
  <c r="X9" i="17"/>
  <c r="X54" i="17"/>
  <c r="BK9" i="17"/>
  <c r="BK39" i="17"/>
  <c r="AK39" i="17"/>
  <c r="K39" i="17"/>
  <c r="X56" i="17"/>
  <c r="AX26" i="17"/>
  <c r="BK41" i="17"/>
  <c r="X53" i="17"/>
  <c r="AX9" i="17"/>
  <c r="AK54" i="17"/>
  <c r="AX39" i="17"/>
  <c r="X69" i="17"/>
  <c r="BK10" i="17"/>
  <c r="AX40" i="17"/>
  <c r="X40" i="17"/>
  <c r="AK26" i="17"/>
  <c r="X39" i="17"/>
  <c r="BK8" i="17"/>
  <c r="BK38" i="17"/>
  <c r="AK69" i="17"/>
  <c r="BK25" i="17"/>
  <c r="AK10" i="17"/>
  <c r="X10" i="17"/>
  <c r="X26" i="17"/>
  <c r="K41" i="17"/>
  <c r="E21" i="28"/>
  <c r="K8" i="17"/>
  <c r="E21" i="31"/>
  <c r="K11" i="17"/>
  <c r="AX38" i="17"/>
  <c r="K53" i="17"/>
  <c r="AX8" i="17"/>
  <c r="K23" i="17"/>
  <c r="K54" i="17"/>
  <c r="K24" i="17"/>
  <c r="X24" i="17"/>
  <c r="BK24" i="17"/>
  <c r="AX10" i="17"/>
  <c r="K40" i="17"/>
  <c r="AK56" i="17"/>
  <c r="AK23" i="17"/>
  <c r="AK8" i="17"/>
  <c r="AK38" i="17"/>
  <c r="K38" i="17"/>
  <c r="X23" i="17"/>
  <c r="AK68" i="17"/>
  <c r="E21" i="29"/>
  <c r="K9" i="17"/>
  <c r="E21" i="30"/>
  <c r="K10" i="17"/>
  <c r="X70" i="17"/>
  <c r="K55" i="17"/>
  <c r="AK25" i="17"/>
  <c r="BK26" i="17"/>
  <c r="X8" i="17"/>
  <c r="X68" i="17"/>
  <c r="BK23" i="17"/>
  <c r="X38" i="17"/>
  <c r="AK53" i="17"/>
  <c r="AK24" i="17"/>
  <c r="BK40" i="17"/>
  <c r="AK71" i="17"/>
  <c r="BK11" i="17"/>
  <c r="AK11" i="17"/>
  <c r="AX11" i="17"/>
  <c r="X55" i="17"/>
  <c r="BM8" i="17"/>
  <c r="BL8" i="17"/>
  <c r="BM23" i="17"/>
  <c r="BL23" i="17"/>
  <c r="BL40" i="17"/>
  <c r="BM40" i="17"/>
  <c r="BM11" i="17"/>
  <c r="BL11" i="17"/>
  <c r="BM9" i="17"/>
  <c r="BL9" i="17"/>
  <c r="BM39" i="17"/>
  <c r="BL39" i="17"/>
  <c r="BM41" i="17"/>
  <c r="BL41" i="17"/>
  <c r="BM38" i="17"/>
  <c r="BL38" i="17"/>
  <c r="BL25" i="17"/>
  <c r="BM25" i="17"/>
  <c r="BL10" i="17"/>
  <c r="BM10" i="17"/>
  <c r="BM24" i="17"/>
  <c r="BL24" i="17"/>
  <c r="BM26" i="17"/>
  <c r="BL26" i="17"/>
  <c r="AZ24" i="17"/>
  <c r="AY24" i="17"/>
  <c r="AZ11" i="17"/>
  <c r="AY11" i="17"/>
  <c r="AZ26" i="17"/>
  <c r="AY26" i="17"/>
  <c r="AZ9" i="17"/>
  <c r="AY9" i="17"/>
  <c r="AZ39" i="17"/>
  <c r="AY39" i="17"/>
  <c r="AZ40" i="17"/>
  <c r="AY40" i="17"/>
  <c r="AZ41" i="17"/>
  <c r="AY41" i="17"/>
  <c r="AY38" i="17"/>
  <c r="AZ38" i="17"/>
  <c r="AY8" i="17"/>
  <c r="AZ8" i="17"/>
  <c r="AZ10" i="17"/>
  <c r="AY10" i="17"/>
  <c r="AZ25" i="17"/>
  <c r="AY25" i="17"/>
  <c r="AZ23" i="17"/>
  <c r="AY23" i="17"/>
  <c r="AM68" i="17"/>
  <c r="AL68" i="17"/>
  <c r="AM53" i="17"/>
  <c r="AL53" i="17"/>
  <c r="AM24" i="17"/>
  <c r="AL24" i="17"/>
  <c r="AM71" i="17"/>
  <c r="AL71" i="17"/>
  <c r="AM11" i="17"/>
  <c r="AL11" i="17"/>
  <c r="AM39" i="17"/>
  <c r="AL39" i="17"/>
  <c r="AM69" i="17"/>
  <c r="AL69" i="17"/>
  <c r="AL10" i="17"/>
  <c r="AM10" i="17"/>
  <c r="AM54" i="17"/>
  <c r="AL54" i="17"/>
  <c r="AM26" i="17"/>
  <c r="AL26" i="17"/>
  <c r="L68" i="17"/>
  <c r="AL70" i="17"/>
  <c r="AM70" i="17"/>
  <c r="AL40" i="17"/>
  <c r="AM40" i="17"/>
  <c r="AM41" i="17"/>
  <c r="AL41" i="17"/>
  <c r="AM56" i="17"/>
  <c r="AL56" i="17"/>
  <c r="AM8" i="17"/>
  <c r="AL8" i="17"/>
  <c r="AM38" i="17"/>
  <c r="AL38" i="17"/>
  <c r="AM9" i="17"/>
  <c r="AL9" i="17"/>
  <c r="AL55" i="17"/>
  <c r="AM55" i="17"/>
  <c r="AM23" i="17"/>
  <c r="AL23" i="17"/>
  <c r="AL25" i="17"/>
  <c r="AM25" i="17"/>
  <c r="Z8" i="17"/>
  <c r="Y8" i="17"/>
  <c r="Y68" i="17"/>
  <c r="Z68" i="17"/>
  <c r="Z38" i="17"/>
  <c r="Y38" i="17"/>
  <c r="Z9" i="17"/>
  <c r="Y9" i="17"/>
  <c r="Z54" i="17"/>
  <c r="Y54" i="17"/>
  <c r="Z55" i="17"/>
  <c r="Y55" i="17"/>
  <c r="Z56" i="17"/>
  <c r="Y56" i="17"/>
  <c r="Z10" i="17"/>
  <c r="Y10" i="17"/>
  <c r="Z26" i="17"/>
  <c r="Y26" i="17"/>
  <c r="Y69" i="17"/>
  <c r="Z69" i="17"/>
  <c r="Z40" i="17"/>
  <c r="Y40" i="17"/>
  <c r="M71" i="17"/>
  <c r="Z53" i="17"/>
  <c r="Y53" i="17"/>
  <c r="Z39" i="17"/>
  <c r="Y39" i="17"/>
  <c r="Y24" i="17"/>
  <c r="Z24" i="17"/>
  <c r="L70" i="17"/>
  <c r="M69" i="17"/>
  <c r="Z23" i="17"/>
  <c r="Y23" i="17"/>
  <c r="Z71" i="17"/>
  <c r="Y71" i="17"/>
  <c r="Z41" i="17"/>
  <c r="Y41" i="17"/>
  <c r="Z11" i="17"/>
  <c r="Y11" i="17"/>
  <c r="Z70" i="17"/>
  <c r="Y70" i="17"/>
  <c r="Z25" i="17"/>
  <c r="Y25" i="17"/>
  <c r="L9" i="17"/>
  <c r="M9" i="17"/>
  <c r="L10" i="17"/>
  <c r="M10" i="17"/>
  <c r="L55" i="17"/>
  <c r="M55" i="17"/>
  <c r="L71" i="17"/>
  <c r="L39" i="17"/>
  <c r="M39" i="17"/>
  <c r="M41" i="17"/>
  <c r="L41" i="17"/>
  <c r="M68" i="17"/>
  <c r="M8" i="17"/>
  <c r="L8" i="17"/>
  <c r="M11" i="17"/>
  <c r="I21" i="31" s="1"/>
  <c r="L11" i="17"/>
  <c r="H21" i="31" s="1"/>
  <c r="M56" i="17"/>
  <c r="L56" i="17"/>
  <c r="M53" i="17"/>
  <c r="L53" i="17"/>
  <c r="M23" i="17"/>
  <c r="L23" i="17"/>
  <c r="L54" i="17"/>
  <c r="M54" i="17"/>
  <c r="M24" i="17"/>
  <c r="L24" i="17"/>
  <c r="L40" i="17"/>
  <c r="M40" i="17"/>
  <c r="M70" i="17"/>
  <c r="M38" i="17"/>
  <c r="L38" i="17"/>
  <c r="L25" i="17"/>
  <c r="M25" i="17"/>
  <c r="M26" i="17"/>
  <c r="L26" i="17"/>
  <c r="L69" i="17"/>
  <c r="I21" i="30" l="1"/>
  <c r="H21" i="30"/>
  <c r="I21" i="29"/>
  <c r="H21" i="29"/>
  <c r="H21" i="28"/>
  <c r="I21" i="28"/>
  <c r="K71" i="16"/>
  <c r="D20" i="31"/>
  <c r="B20" i="31"/>
  <c r="C20" i="31"/>
  <c r="X71" i="16"/>
  <c r="K70" i="16"/>
  <c r="C20" i="30"/>
  <c r="B20" i="30"/>
  <c r="D20" i="30"/>
  <c r="K69" i="16"/>
  <c r="D20" i="29"/>
  <c r="B20" i="29"/>
  <c r="C20" i="29"/>
  <c r="D20" i="28"/>
  <c r="C20" i="28"/>
  <c r="B20" i="28"/>
  <c r="K68" i="16"/>
  <c r="AX39" i="16" l="1"/>
  <c r="K24" i="16"/>
  <c r="AK24" i="16"/>
  <c r="AK55" i="16"/>
  <c r="BK25" i="16"/>
  <c r="K55" i="16"/>
  <c r="X38" i="16"/>
  <c r="BK23" i="16"/>
  <c r="AK23" i="16"/>
  <c r="K41" i="16"/>
  <c r="BK39" i="16"/>
  <c r="AX24" i="16"/>
  <c r="AK8" i="16"/>
  <c r="AK10" i="16"/>
  <c r="AX41" i="16"/>
  <c r="K56" i="16"/>
  <c r="X54" i="16"/>
  <c r="AK70" i="16"/>
  <c r="AK40" i="16"/>
  <c r="BK26" i="16"/>
  <c r="AK68" i="16"/>
  <c r="AK39" i="16"/>
  <c r="X56" i="16"/>
  <c r="K38" i="16"/>
  <c r="AK38" i="16"/>
  <c r="BK8" i="16"/>
  <c r="K26" i="16"/>
  <c r="AX11" i="16"/>
  <c r="X69" i="16"/>
  <c r="AK54" i="16"/>
  <c r="X26" i="16"/>
  <c r="AK41" i="16"/>
  <c r="X23" i="16"/>
  <c r="AX40" i="16"/>
  <c r="K25" i="16"/>
  <c r="AX10" i="16"/>
  <c r="X70" i="16"/>
  <c r="AK25" i="16"/>
  <c r="BK38" i="16"/>
  <c r="AK69" i="16"/>
  <c r="E20" i="29"/>
  <c r="K9" i="16"/>
  <c r="X24" i="16"/>
  <c r="X39" i="16"/>
  <c r="BK24" i="16"/>
  <c r="X9" i="16"/>
  <c r="AK71" i="16"/>
  <c r="E20" i="31"/>
  <c r="K11" i="16"/>
  <c r="BK11" i="16"/>
  <c r="AX26" i="16"/>
  <c r="K23" i="16"/>
  <c r="K54" i="16"/>
  <c r="BK10" i="16"/>
  <c r="AK53" i="16"/>
  <c r="AX38" i="16"/>
  <c r="X68" i="16"/>
  <c r="AX8" i="16"/>
  <c r="K40" i="16"/>
  <c r="X41" i="16"/>
  <c r="AK11" i="16"/>
  <c r="X53" i="16"/>
  <c r="AX23" i="16"/>
  <c r="E20" i="28"/>
  <c r="K8" i="16"/>
  <c r="K39" i="16"/>
  <c r="AK9" i="16"/>
  <c r="E20" i="30"/>
  <c r="K10" i="16"/>
  <c r="X40" i="16"/>
  <c r="K53" i="16"/>
  <c r="AX9" i="16"/>
  <c r="X10" i="16"/>
  <c r="BK40" i="16"/>
  <c r="X25" i="16"/>
  <c r="AK56" i="16"/>
  <c r="X11" i="16"/>
  <c r="AK26" i="16"/>
  <c r="X8" i="16"/>
  <c r="BK9" i="16"/>
  <c r="X55" i="16"/>
  <c r="AX25" i="16"/>
  <c r="BK41" i="16"/>
  <c r="M68" i="16"/>
  <c r="BM38" i="16"/>
  <c r="BL38" i="16"/>
  <c r="BL23" i="16"/>
  <c r="BM23" i="16"/>
  <c r="BM8" i="16"/>
  <c r="BL8" i="16"/>
  <c r="BM39" i="16"/>
  <c r="BL39" i="16"/>
  <c r="BM24" i="16"/>
  <c r="BL24" i="16"/>
  <c r="BM9" i="16"/>
  <c r="BL9" i="16"/>
  <c r="BL25" i="16"/>
  <c r="BM25" i="16"/>
  <c r="BL10" i="16"/>
  <c r="BM10" i="16"/>
  <c r="BL40" i="16"/>
  <c r="BM40" i="16"/>
  <c r="BM26" i="16"/>
  <c r="BL26" i="16"/>
  <c r="BL11" i="16"/>
  <c r="BM11" i="16"/>
  <c r="BM41" i="16"/>
  <c r="BL41" i="16"/>
  <c r="AZ9" i="16"/>
  <c r="AY9" i="16"/>
  <c r="AY25" i="16"/>
  <c r="AZ25" i="16"/>
  <c r="AZ26" i="16"/>
  <c r="AY26" i="16"/>
  <c r="AY40" i="16"/>
  <c r="AZ40" i="16"/>
  <c r="AY10" i="16"/>
  <c r="AZ10" i="16"/>
  <c r="AZ41" i="16"/>
  <c r="AY41" i="16"/>
  <c r="AZ11" i="16"/>
  <c r="AY11" i="16"/>
  <c r="AZ38" i="16"/>
  <c r="AY38" i="16"/>
  <c r="AZ8" i="16"/>
  <c r="AY8" i="16"/>
  <c r="AZ23" i="16"/>
  <c r="AY23" i="16"/>
  <c r="AZ24" i="16"/>
  <c r="AY24" i="16"/>
  <c r="AZ39" i="16"/>
  <c r="AY39" i="16"/>
  <c r="AM68" i="16"/>
  <c r="AL68" i="16"/>
  <c r="M69" i="16"/>
  <c r="AM10" i="16"/>
  <c r="AL10" i="16"/>
  <c r="AM38" i="16"/>
  <c r="AL38" i="16"/>
  <c r="AM69" i="16"/>
  <c r="AL69" i="16"/>
  <c r="AL71" i="16"/>
  <c r="AM71" i="16"/>
  <c r="AM25" i="16"/>
  <c r="AL25" i="16"/>
  <c r="L70" i="16"/>
  <c r="AM53" i="16"/>
  <c r="AL53" i="16"/>
  <c r="AM8" i="16"/>
  <c r="AL8" i="16"/>
  <c r="AM39" i="16"/>
  <c r="AL39" i="16"/>
  <c r="AM70" i="16"/>
  <c r="AL70" i="16"/>
  <c r="AM40" i="16"/>
  <c r="AL40" i="16"/>
  <c r="M71" i="16"/>
  <c r="AL11" i="16"/>
  <c r="AM11" i="16"/>
  <c r="AM9" i="16"/>
  <c r="AL9" i="16"/>
  <c r="AL41" i="16"/>
  <c r="AM41" i="16"/>
  <c r="AM23" i="16"/>
  <c r="AL23" i="16"/>
  <c r="AM54" i="16"/>
  <c r="AL54" i="16"/>
  <c r="AM24" i="16"/>
  <c r="AL24" i="16"/>
  <c r="AM55" i="16"/>
  <c r="AL55" i="16"/>
  <c r="AL56" i="16"/>
  <c r="AM56" i="16"/>
  <c r="AL26" i="16"/>
  <c r="AM26" i="16"/>
  <c r="L71" i="16"/>
  <c r="Z23" i="16"/>
  <c r="Y23" i="16"/>
  <c r="Y38" i="16"/>
  <c r="Z38" i="16"/>
  <c r="Z8" i="16"/>
  <c r="Y8" i="16"/>
  <c r="Z53" i="16"/>
  <c r="Y53" i="16"/>
  <c r="Y68" i="16"/>
  <c r="Z68" i="16"/>
  <c r="Z24" i="16"/>
  <c r="Y24" i="16"/>
  <c r="Z39" i="16"/>
  <c r="Y39" i="16"/>
  <c r="Z69" i="16"/>
  <c r="Y69" i="16"/>
  <c r="Z54" i="16"/>
  <c r="Y54" i="16"/>
  <c r="Z9" i="16"/>
  <c r="Y9" i="16"/>
  <c r="Z10" i="16"/>
  <c r="Y10" i="16"/>
  <c r="Y70" i="16"/>
  <c r="Z70" i="16"/>
  <c r="Z55" i="16"/>
  <c r="Y55" i="16"/>
  <c r="Z40" i="16"/>
  <c r="Y40" i="16"/>
  <c r="Y25" i="16"/>
  <c r="Z25" i="16"/>
  <c r="Z71" i="16"/>
  <c r="Y71" i="16"/>
  <c r="Z41" i="16"/>
  <c r="Y41" i="16"/>
  <c r="Z11" i="16"/>
  <c r="Y11" i="16"/>
  <c r="Z56" i="16"/>
  <c r="Y56" i="16"/>
  <c r="Z26" i="16"/>
  <c r="Y26" i="16"/>
  <c r="M24" i="16"/>
  <c r="L24" i="16"/>
  <c r="M53" i="16"/>
  <c r="L53" i="16"/>
  <c r="L69" i="16"/>
  <c r="M11" i="16"/>
  <c r="I20" i="31" s="1"/>
  <c r="L11" i="16"/>
  <c r="H20" i="31" s="1"/>
  <c r="M54" i="16"/>
  <c r="L54" i="16"/>
  <c r="L25" i="16"/>
  <c r="M25" i="16"/>
  <c r="M26" i="16"/>
  <c r="L26" i="16"/>
  <c r="M56" i="16"/>
  <c r="L56" i="16"/>
  <c r="M23" i="16"/>
  <c r="L23" i="16"/>
  <c r="L40" i="16"/>
  <c r="M40" i="16"/>
  <c r="M70" i="16"/>
  <c r="M9" i="16"/>
  <c r="L9" i="16"/>
  <c r="M41" i="16"/>
  <c r="L41" i="16"/>
  <c r="M38" i="16"/>
  <c r="L38" i="16"/>
  <c r="M8" i="16"/>
  <c r="L8" i="16"/>
  <c r="M39" i="16"/>
  <c r="L39" i="16"/>
  <c r="L68" i="16"/>
  <c r="L55" i="16"/>
  <c r="M55" i="16"/>
  <c r="L10" i="16"/>
  <c r="M10" i="16"/>
  <c r="H20" i="30" l="1"/>
  <c r="I20" i="30"/>
  <c r="I20" i="29"/>
  <c r="H20" i="29"/>
  <c r="I20" i="28"/>
  <c r="H20" i="28"/>
  <c r="K71" i="15"/>
  <c r="D19" i="31"/>
  <c r="C19" i="31"/>
  <c r="B19" i="31"/>
  <c r="K70" i="15"/>
  <c r="D19" i="30"/>
  <c r="B19" i="30"/>
  <c r="C19" i="30"/>
  <c r="D19" i="29"/>
  <c r="C19" i="29"/>
  <c r="B19" i="29"/>
  <c r="K69" i="15"/>
  <c r="K68" i="15"/>
  <c r="D19" i="28"/>
  <c r="C19" i="28"/>
  <c r="B19" i="28"/>
  <c r="AK9" i="15" l="1"/>
  <c r="AX24" i="15"/>
  <c r="BK23" i="15"/>
  <c r="AX9" i="15"/>
  <c r="AX8" i="15"/>
  <c r="AK53" i="15"/>
  <c r="K23" i="15"/>
  <c r="K25" i="15"/>
  <c r="AX10" i="15"/>
  <c r="X40" i="15"/>
  <c r="X68" i="15"/>
  <c r="K55" i="15"/>
  <c r="K54" i="15"/>
  <c r="AX40" i="15"/>
  <c r="K26" i="15"/>
  <c r="X38" i="15"/>
  <c r="X69" i="15"/>
  <c r="X24" i="15"/>
  <c r="K24" i="15"/>
  <c r="X11" i="15"/>
  <c r="K38" i="15"/>
  <c r="AK54" i="15"/>
  <c r="AK24" i="15"/>
  <c r="AX39" i="15"/>
  <c r="BK24" i="15"/>
  <c r="X9" i="15"/>
  <c r="AK70" i="15"/>
  <c r="K41" i="15"/>
  <c r="AK41" i="15"/>
  <c r="AX38" i="15"/>
  <c r="BK38" i="15"/>
  <c r="E19" i="28"/>
  <c r="K8" i="15"/>
  <c r="K53" i="15"/>
  <c r="AK8" i="15"/>
  <c r="AK69" i="15"/>
  <c r="BK9" i="15"/>
  <c r="K39" i="15"/>
  <c r="X54" i="15"/>
  <c r="E19" i="29"/>
  <c r="K9" i="15"/>
  <c r="X70" i="15"/>
  <c r="AK25" i="15"/>
  <c r="AK55" i="15"/>
  <c r="X10" i="15"/>
  <c r="BK11" i="15"/>
  <c r="AX11" i="15"/>
  <c r="BK26" i="15"/>
  <c r="X23" i="15"/>
  <c r="X53" i="15"/>
  <c r="AX23" i="15"/>
  <c r="AK39" i="15"/>
  <c r="X55" i="15"/>
  <c r="AX25" i="15"/>
  <c r="E19" i="30"/>
  <c r="K10" i="15"/>
  <c r="K56" i="15"/>
  <c r="AK56" i="15"/>
  <c r="X71" i="15"/>
  <c r="AK26" i="15"/>
  <c r="X8" i="15"/>
  <c r="AK23" i="15"/>
  <c r="X39" i="15"/>
  <c r="E19" i="31"/>
  <c r="K11" i="15"/>
  <c r="BK41" i="15"/>
  <c r="AK10" i="15"/>
  <c r="X25" i="15"/>
  <c r="AK71" i="15"/>
  <c r="X56" i="15"/>
  <c r="AX26" i="15"/>
  <c r="X26" i="15"/>
  <c r="AK68" i="15"/>
  <c r="AK38" i="15"/>
  <c r="BK8" i="15"/>
  <c r="BK39" i="15"/>
  <c r="AK40" i="15"/>
  <c r="BK10" i="15"/>
  <c r="K40" i="15"/>
  <c r="BK40" i="15"/>
  <c r="BK25" i="15"/>
  <c r="AK11" i="15"/>
  <c r="X41" i="15"/>
  <c r="AX41" i="15"/>
  <c r="L71" i="15"/>
  <c r="BM38" i="15"/>
  <c r="BL38" i="15"/>
  <c r="BM8" i="15"/>
  <c r="BL8" i="15"/>
  <c r="BM39" i="15"/>
  <c r="BL39" i="15"/>
  <c r="BM10" i="15"/>
  <c r="BL10" i="15"/>
  <c r="BM40" i="15"/>
  <c r="BL40" i="15"/>
  <c r="BM25" i="15"/>
  <c r="BL25" i="15"/>
  <c r="BM11" i="15"/>
  <c r="BL11" i="15"/>
  <c r="BM9" i="15"/>
  <c r="BL9" i="15"/>
  <c r="BM24" i="15"/>
  <c r="BL24" i="15"/>
  <c r="BM26" i="15"/>
  <c r="BL26" i="15"/>
  <c r="BM23" i="15"/>
  <c r="BL23" i="15"/>
  <c r="BM41" i="15"/>
  <c r="BL41" i="15"/>
  <c r="AZ26" i="15"/>
  <c r="AY26" i="15"/>
  <c r="AZ41" i="15"/>
  <c r="AY41" i="15"/>
  <c r="AZ11" i="15"/>
  <c r="AY11" i="15"/>
  <c r="M68" i="15"/>
  <c r="AZ39" i="15"/>
  <c r="AY39" i="15"/>
  <c r="L70" i="15"/>
  <c r="AZ23" i="15"/>
  <c r="AY23" i="15"/>
  <c r="M69" i="15"/>
  <c r="AY25" i="15"/>
  <c r="AZ25" i="15"/>
  <c r="AY40" i="15"/>
  <c r="AZ40" i="15"/>
  <c r="AZ8" i="15"/>
  <c r="AY8" i="15"/>
  <c r="AZ24" i="15"/>
  <c r="AY24" i="15"/>
  <c r="AZ38" i="15"/>
  <c r="AY38" i="15"/>
  <c r="AZ9" i="15"/>
  <c r="AY9" i="15"/>
  <c r="AY10" i="15"/>
  <c r="AZ10" i="15"/>
  <c r="AM68" i="15"/>
  <c r="AL68" i="15"/>
  <c r="AM38" i="15"/>
  <c r="AL38" i="15"/>
  <c r="AM23" i="15"/>
  <c r="AL23" i="15"/>
  <c r="AM53" i="15"/>
  <c r="AL53" i="15"/>
  <c r="AM8" i="15"/>
  <c r="AL8" i="15"/>
  <c r="AM54" i="15"/>
  <c r="AL54" i="15"/>
  <c r="AM69" i="15"/>
  <c r="AL69" i="15"/>
  <c r="AM24" i="15"/>
  <c r="AL24" i="15"/>
  <c r="AM9" i="15"/>
  <c r="AL9" i="15"/>
  <c r="AM39" i="15"/>
  <c r="AL39" i="15"/>
  <c r="AM70" i="15"/>
  <c r="AL70" i="15"/>
  <c r="AM10" i="15"/>
  <c r="AL10" i="15"/>
  <c r="AM40" i="15"/>
  <c r="AL40" i="15"/>
  <c r="AM25" i="15"/>
  <c r="AL25" i="15"/>
  <c r="AM55" i="15"/>
  <c r="AL55" i="15"/>
  <c r="AM71" i="15"/>
  <c r="AL71" i="15"/>
  <c r="AM41" i="15"/>
  <c r="AL41" i="15"/>
  <c r="AM11" i="15"/>
  <c r="AL11" i="15"/>
  <c r="AM26" i="15"/>
  <c r="AL26" i="15"/>
  <c r="AM56" i="15"/>
  <c r="AL56" i="15"/>
  <c r="Z38" i="15"/>
  <c r="Y38" i="15"/>
  <c r="Z23" i="15"/>
  <c r="Y23" i="15"/>
  <c r="Z53" i="15"/>
  <c r="Y53" i="15"/>
  <c r="Z8" i="15"/>
  <c r="Y8" i="15"/>
  <c r="Z68" i="15"/>
  <c r="Y68" i="15"/>
  <c r="Y69" i="15"/>
  <c r="Z69" i="15"/>
  <c r="Y54" i="15"/>
  <c r="Z54" i="15"/>
  <c r="Y24" i="15"/>
  <c r="Z24" i="15"/>
  <c r="Y9" i="15"/>
  <c r="Z9" i="15"/>
  <c r="Y39" i="15"/>
  <c r="Z39" i="15"/>
  <c r="Z55" i="15"/>
  <c r="Y55" i="15"/>
  <c r="Z70" i="15"/>
  <c r="Y70" i="15"/>
  <c r="Z40" i="15"/>
  <c r="Y40" i="15"/>
  <c r="Z25" i="15"/>
  <c r="Y25" i="15"/>
  <c r="Z10" i="15"/>
  <c r="Y10" i="15"/>
  <c r="Z56" i="15"/>
  <c r="Y56" i="15"/>
  <c r="Z71" i="15"/>
  <c r="Y71" i="15"/>
  <c r="Z41" i="15"/>
  <c r="Y41" i="15"/>
  <c r="Z26" i="15"/>
  <c r="Y26" i="15"/>
  <c r="Z11" i="15"/>
  <c r="Y11" i="15"/>
  <c r="L68" i="15"/>
  <c r="L40" i="15"/>
  <c r="M40" i="15"/>
  <c r="M8" i="15"/>
  <c r="L8" i="15"/>
  <c r="M53" i="15"/>
  <c r="L53" i="15"/>
  <c r="M39" i="15"/>
  <c r="L39" i="15"/>
  <c r="M9" i="15"/>
  <c r="L9" i="15"/>
  <c r="L26" i="15"/>
  <c r="M26" i="15"/>
  <c r="M71" i="15"/>
  <c r="L55" i="15"/>
  <c r="M55" i="15"/>
  <c r="M38" i="15"/>
  <c r="L38" i="15"/>
  <c r="M41" i="15"/>
  <c r="L41" i="15"/>
  <c r="L69" i="15"/>
  <c r="L10" i="15"/>
  <c r="M10" i="15"/>
  <c r="M56" i="15"/>
  <c r="L56" i="15"/>
  <c r="M23" i="15"/>
  <c r="L23" i="15"/>
  <c r="M24" i="15"/>
  <c r="L24" i="15"/>
  <c r="L25" i="15"/>
  <c r="M25" i="15"/>
  <c r="M70" i="15"/>
  <c r="M54" i="15"/>
  <c r="L54" i="15"/>
  <c r="M11" i="15"/>
  <c r="I19" i="31" s="1"/>
  <c r="L11" i="15"/>
  <c r="H19" i="31" s="1"/>
  <c r="I19" i="30" l="1"/>
  <c r="H19" i="30"/>
  <c r="I19" i="29"/>
  <c r="H19" i="29"/>
  <c r="H19" i="28"/>
  <c r="I19" i="28"/>
  <c r="D18" i="31"/>
  <c r="C18" i="31"/>
  <c r="B18" i="31"/>
  <c r="K71" i="14"/>
  <c r="K70" i="14"/>
  <c r="D18" i="30"/>
  <c r="C18" i="30"/>
  <c r="B18" i="30"/>
  <c r="K69" i="14"/>
  <c r="D18" i="29"/>
  <c r="C18" i="29"/>
  <c r="B18" i="29"/>
  <c r="D18" i="28"/>
  <c r="C18" i="28"/>
  <c r="B18" i="28"/>
  <c r="K68" i="14"/>
  <c r="K40" i="14" l="1"/>
  <c r="X71" i="14"/>
  <c r="AX25" i="14"/>
  <c r="BK40" i="14"/>
  <c r="K39" i="14"/>
  <c r="K56" i="14"/>
  <c r="X54" i="14"/>
  <c r="AX24" i="14"/>
  <c r="AX38" i="14"/>
  <c r="X24" i="14"/>
  <c r="X9" i="14"/>
  <c r="BK9" i="14"/>
  <c r="BK26" i="14"/>
  <c r="AX39" i="14"/>
  <c r="X69" i="14"/>
  <c r="K55" i="14"/>
  <c r="X8" i="14"/>
  <c r="K54" i="14"/>
  <c r="BK25" i="14"/>
  <c r="AX40" i="14"/>
  <c r="AX9" i="14"/>
  <c r="K24" i="14"/>
  <c r="BK24" i="14"/>
  <c r="AX10" i="14"/>
  <c r="AX26" i="14"/>
  <c r="BK41" i="14"/>
  <c r="X26" i="14"/>
  <c r="AK69" i="14"/>
  <c r="AL69" i="14"/>
  <c r="E18" i="29"/>
  <c r="K9" i="14"/>
  <c r="X41" i="14"/>
  <c r="AX11" i="14"/>
  <c r="AX41" i="14"/>
  <c r="K26" i="14"/>
  <c r="K38" i="14"/>
  <c r="X53" i="14"/>
  <c r="AK38" i="14"/>
  <c r="AL38" i="14"/>
  <c r="AX23" i="14"/>
  <c r="E18" i="28"/>
  <c r="K8" i="14"/>
  <c r="X39" i="14"/>
  <c r="X40" i="14"/>
  <c r="AL55" i="14"/>
  <c r="AK55" i="14"/>
  <c r="X70" i="14"/>
  <c r="AL8" i="14"/>
  <c r="AK8" i="14"/>
  <c r="X10" i="14"/>
  <c r="AL41" i="14"/>
  <c r="AK41" i="14"/>
  <c r="BK11" i="14"/>
  <c r="BK38" i="14"/>
  <c r="X38" i="14"/>
  <c r="BK23" i="14"/>
  <c r="AL53" i="14"/>
  <c r="AK53" i="14"/>
  <c r="K53" i="14"/>
  <c r="X68" i="14"/>
  <c r="AK9" i="14"/>
  <c r="AL9" i="14"/>
  <c r="AL70" i="14"/>
  <c r="AK70" i="14"/>
  <c r="BK10" i="14"/>
  <c r="X55" i="14"/>
  <c r="X25" i="14"/>
  <c r="AK40" i="14"/>
  <c r="AL40" i="14"/>
  <c r="AK68" i="14"/>
  <c r="AL68" i="14"/>
  <c r="AX8" i="14"/>
  <c r="K23" i="14"/>
  <c r="BK39" i="14"/>
  <c r="AL39" i="14"/>
  <c r="AK39" i="14"/>
  <c r="AL24" i="14"/>
  <c r="AK24" i="14"/>
  <c r="K25" i="14"/>
  <c r="AK26" i="14"/>
  <c r="AL26" i="14"/>
  <c r="AL56" i="14"/>
  <c r="AK56" i="14"/>
  <c r="X11" i="14"/>
  <c r="AK54" i="14"/>
  <c r="AL54" i="14"/>
  <c r="E18" i="31"/>
  <c r="K11" i="14"/>
  <c r="BK8" i="14"/>
  <c r="X23" i="14"/>
  <c r="AK25" i="14"/>
  <c r="AL25" i="14"/>
  <c r="AK71" i="14"/>
  <c r="AL71" i="14"/>
  <c r="X56" i="14"/>
  <c r="K41" i="14"/>
  <c r="AK11" i="14"/>
  <c r="AL11" i="14"/>
  <c r="AK23" i="14"/>
  <c r="AL23" i="14"/>
  <c r="E18" i="30"/>
  <c r="K10" i="14"/>
  <c r="AL10" i="14"/>
  <c r="AK10" i="14"/>
  <c r="M70" i="14"/>
  <c r="BM8" i="14"/>
  <c r="BL8" i="14"/>
  <c r="BM40" i="14"/>
  <c r="BL40" i="14"/>
  <c r="BM38" i="14"/>
  <c r="BL38" i="14"/>
  <c r="BM41" i="14"/>
  <c r="BL41" i="14"/>
  <c r="BM11" i="14"/>
  <c r="BL11" i="14"/>
  <c r="BM24" i="14"/>
  <c r="BL24" i="14"/>
  <c r="BM23" i="14"/>
  <c r="BL23" i="14"/>
  <c r="BM10" i="14"/>
  <c r="BL10" i="14"/>
  <c r="BM39" i="14"/>
  <c r="BL39" i="14"/>
  <c r="BM9" i="14"/>
  <c r="BL9" i="14"/>
  <c r="BM26" i="14"/>
  <c r="BL26" i="14"/>
  <c r="BM25" i="14"/>
  <c r="BL25" i="14"/>
  <c r="AZ8" i="14"/>
  <c r="AY8" i="14"/>
  <c r="AZ38" i="14"/>
  <c r="AY38" i="14"/>
  <c r="AZ23" i="14"/>
  <c r="AY23" i="14"/>
  <c r="AZ39" i="14"/>
  <c r="AY39" i="14"/>
  <c r="AY24" i="14"/>
  <c r="AZ24" i="14"/>
  <c r="AZ9" i="14"/>
  <c r="AY9" i="14"/>
  <c r="AZ25" i="14"/>
  <c r="AY25" i="14"/>
  <c r="AZ10" i="14"/>
  <c r="AY10" i="14"/>
  <c r="AZ40" i="14"/>
  <c r="AY40" i="14"/>
  <c r="AZ11" i="14"/>
  <c r="AY11" i="14"/>
  <c r="AZ26" i="14"/>
  <c r="AY26" i="14"/>
  <c r="AZ41" i="14"/>
  <c r="AY41" i="14"/>
  <c r="AM68" i="14"/>
  <c r="AM23" i="14"/>
  <c r="AM8" i="14"/>
  <c r="AM53" i="14"/>
  <c r="AM38" i="14"/>
  <c r="AM69" i="14"/>
  <c r="AM39" i="14"/>
  <c r="AM9" i="14"/>
  <c r="AM24" i="14"/>
  <c r="AM54" i="14"/>
  <c r="AM70" i="14"/>
  <c r="AM55" i="14"/>
  <c r="AM25" i="14"/>
  <c r="AM10" i="14"/>
  <c r="AM40" i="14"/>
  <c r="AM71" i="14"/>
  <c r="AM26" i="14"/>
  <c r="AM56" i="14"/>
  <c r="AM11" i="14"/>
  <c r="AM41" i="14"/>
  <c r="Z23" i="14"/>
  <c r="Y23" i="14"/>
  <c r="Z24" i="14"/>
  <c r="Y24" i="14"/>
  <c r="M68" i="14"/>
  <c r="Z54" i="14"/>
  <c r="Y54" i="14"/>
  <c r="Z41" i="14"/>
  <c r="Y41" i="14"/>
  <c r="Z40" i="14"/>
  <c r="Y40" i="14"/>
  <c r="Z70" i="14"/>
  <c r="Y70" i="14"/>
  <c r="Z39" i="14"/>
  <c r="Y39" i="14"/>
  <c r="Z10" i="14"/>
  <c r="Y10" i="14"/>
  <c r="Z26" i="14"/>
  <c r="Y26" i="14"/>
  <c r="Z9" i="14"/>
  <c r="Y9" i="14"/>
  <c r="Z38" i="14"/>
  <c r="Y38" i="14"/>
  <c r="Z68" i="14"/>
  <c r="Y68" i="14"/>
  <c r="M69" i="14"/>
  <c r="Z55" i="14"/>
  <c r="Y55" i="14"/>
  <c r="Z25" i="14"/>
  <c r="Y25" i="14"/>
  <c r="Z71" i="14"/>
  <c r="Y71" i="14"/>
  <c r="Z11" i="14"/>
  <c r="Y11" i="14"/>
  <c r="Z53" i="14"/>
  <c r="Y53" i="14"/>
  <c r="Z8" i="14"/>
  <c r="Y8" i="14"/>
  <c r="Y69" i="14"/>
  <c r="Z69" i="14"/>
  <c r="M71" i="14"/>
  <c r="Z56" i="14"/>
  <c r="Y56" i="14"/>
  <c r="L71" i="14"/>
  <c r="M41" i="14"/>
  <c r="L41" i="14"/>
  <c r="L70" i="14"/>
  <c r="M53" i="14"/>
  <c r="L53" i="14"/>
  <c r="M39" i="14"/>
  <c r="L39" i="14"/>
  <c r="L10" i="14"/>
  <c r="M10" i="14"/>
  <c r="L40" i="14"/>
  <c r="M40" i="14"/>
  <c r="M56" i="14"/>
  <c r="L56" i="14"/>
  <c r="M9" i="14"/>
  <c r="L9" i="14"/>
  <c r="M24" i="14"/>
  <c r="L24" i="14"/>
  <c r="L55" i="14"/>
  <c r="M55" i="14"/>
  <c r="M26" i="14"/>
  <c r="L26" i="14"/>
  <c r="L68" i="14"/>
  <c r="M38" i="14"/>
  <c r="L38" i="14"/>
  <c r="M8" i="14"/>
  <c r="L8" i="14"/>
  <c r="M23" i="14"/>
  <c r="L23" i="14"/>
  <c r="L25" i="14"/>
  <c r="M25" i="14"/>
  <c r="L69" i="14"/>
  <c r="M54" i="14"/>
  <c r="L54" i="14"/>
  <c r="M11" i="14"/>
  <c r="I18" i="31" s="1"/>
  <c r="L11" i="14"/>
  <c r="H18" i="31" s="1"/>
  <c r="I18" i="30" l="1"/>
  <c r="H18" i="30"/>
  <c r="H18" i="29"/>
  <c r="I18" i="29"/>
  <c r="H18" i="28"/>
  <c r="I18" i="28"/>
  <c r="K71" i="13"/>
  <c r="C17" i="31"/>
  <c r="B17" i="31"/>
  <c r="D17" i="31"/>
  <c r="D17" i="30"/>
  <c r="C17" i="30"/>
  <c r="B17" i="30"/>
  <c r="K70" i="13"/>
  <c r="K69" i="13"/>
  <c r="D17" i="29"/>
  <c r="C17" i="29"/>
  <c r="B17" i="29"/>
  <c r="D17" i="28"/>
  <c r="C17" i="28"/>
  <c r="B17" i="28"/>
  <c r="K68" i="13"/>
  <c r="AX38" i="13"/>
  <c r="AK25" i="13" l="1"/>
  <c r="K41" i="13"/>
  <c r="AK71" i="13"/>
  <c r="AX10" i="13"/>
  <c r="X70" i="13"/>
  <c r="AX9" i="13"/>
  <c r="K39" i="13"/>
  <c r="K40" i="13"/>
  <c r="X55" i="13"/>
  <c r="AK9" i="13"/>
  <c r="X71" i="13"/>
  <c r="K56" i="13"/>
  <c r="AX41" i="13"/>
  <c r="AK8" i="13"/>
  <c r="X54" i="13"/>
  <c r="AK40" i="13"/>
  <c r="AK41" i="13"/>
  <c r="AK11" i="13"/>
  <c r="AX40" i="13"/>
  <c r="K55" i="13"/>
  <c r="X26" i="13"/>
  <c r="X69" i="13"/>
  <c r="K24" i="13"/>
  <c r="X53" i="13"/>
  <c r="AK69" i="13"/>
  <c r="AX24" i="13"/>
  <c r="AK56" i="13"/>
  <c r="AK55" i="13"/>
  <c r="AX8" i="13"/>
  <c r="BL9" i="13"/>
  <c r="BK9" i="13"/>
  <c r="AX39" i="13"/>
  <c r="K54" i="13"/>
  <c r="AK24" i="13"/>
  <c r="BK41" i="13"/>
  <c r="BL41" i="13"/>
  <c r="BK11" i="13"/>
  <c r="BL11" i="13"/>
  <c r="X11" i="13"/>
  <c r="X68" i="13"/>
  <c r="E17" i="29"/>
  <c r="K9" i="13"/>
  <c r="AK70" i="13"/>
  <c r="BL40" i="13"/>
  <c r="BK40" i="13"/>
  <c r="X25" i="13"/>
  <c r="AX25" i="13"/>
  <c r="BK26" i="13"/>
  <c r="BL26" i="13"/>
  <c r="X38" i="13"/>
  <c r="AK38" i="13"/>
  <c r="BK8" i="13"/>
  <c r="BL8" i="13"/>
  <c r="K38" i="13"/>
  <c r="X23" i="13"/>
  <c r="AK39" i="13"/>
  <c r="X24" i="13"/>
  <c r="X8" i="13"/>
  <c r="K23" i="13"/>
  <c r="K53" i="13"/>
  <c r="AK68" i="13"/>
  <c r="AK54" i="13"/>
  <c r="AK10" i="13"/>
  <c r="BK25" i="13"/>
  <c r="BL25" i="13"/>
  <c r="X10" i="13"/>
  <c r="E17" i="30"/>
  <c r="K10" i="13"/>
  <c r="AX26" i="13"/>
  <c r="AK26" i="13"/>
  <c r="AK53" i="13"/>
  <c r="AK23" i="13"/>
  <c r="BL23" i="13"/>
  <c r="BK23" i="13"/>
  <c r="X39" i="13"/>
  <c r="BK24" i="13"/>
  <c r="BL24" i="13"/>
  <c r="BL10" i="13"/>
  <c r="BK10" i="13"/>
  <c r="X56" i="13"/>
  <c r="E17" i="31"/>
  <c r="K11" i="13"/>
  <c r="E17" i="28"/>
  <c r="K8" i="13"/>
  <c r="K26" i="13"/>
  <c r="BL38" i="13"/>
  <c r="BK38" i="13"/>
  <c r="AX23" i="13"/>
  <c r="BK39" i="13"/>
  <c r="BL39" i="13"/>
  <c r="X9" i="13"/>
  <c r="K25" i="13"/>
  <c r="X40" i="13"/>
  <c r="X41" i="13"/>
  <c r="AX11" i="13"/>
  <c r="BM38" i="13"/>
  <c r="BM39" i="13"/>
  <c r="BM9" i="13"/>
  <c r="BM41" i="13"/>
  <c r="BM11" i="13"/>
  <c r="BM40" i="13"/>
  <c r="BM26" i="13"/>
  <c r="BM8" i="13"/>
  <c r="BM25" i="13"/>
  <c r="BM24" i="13"/>
  <c r="BM10" i="13"/>
  <c r="BM23" i="13"/>
  <c r="AZ23" i="13"/>
  <c r="AY23" i="13"/>
  <c r="AZ24" i="13"/>
  <c r="AY24" i="13"/>
  <c r="AZ10" i="13"/>
  <c r="AY10" i="13"/>
  <c r="AZ40" i="13"/>
  <c r="AY40" i="13"/>
  <c r="AY11" i="13"/>
  <c r="AZ11" i="13"/>
  <c r="AZ8" i="13"/>
  <c r="AY8" i="13"/>
  <c r="AZ39" i="13"/>
  <c r="AY39" i="13"/>
  <c r="AZ25" i="13"/>
  <c r="AY25" i="13"/>
  <c r="AZ38" i="13"/>
  <c r="AY38" i="13"/>
  <c r="AZ9" i="13"/>
  <c r="AY9" i="13"/>
  <c r="AY26" i="13"/>
  <c r="AZ26" i="13"/>
  <c r="M70" i="13"/>
  <c r="AY41" i="13"/>
  <c r="AZ41" i="13"/>
  <c r="L68" i="13"/>
  <c r="AL8" i="13"/>
  <c r="AM8" i="13"/>
  <c r="AM69" i="13"/>
  <c r="AL69" i="13"/>
  <c r="M71" i="13"/>
  <c r="AM24" i="13"/>
  <c r="AL24" i="13"/>
  <c r="AM40" i="13"/>
  <c r="AL40" i="13"/>
  <c r="AM41" i="13"/>
  <c r="AL41" i="13"/>
  <c r="AM11" i="13"/>
  <c r="AL11" i="13"/>
  <c r="M69" i="13"/>
  <c r="AM70" i="13"/>
  <c r="AL70" i="13"/>
  <c r="AM56" i="13"/>
  <c r="AL56" i="13"/>
  <c r="AM9" i="13"/>
  <c r="AL9" i="13"/>
  <c r="AL53" i="13"/>
  <c r="AM53" i="13"/>
  <c r="AL38" i="13"/>
  <c r="AM38" i="13"/>
  <c r="AM39" i="13"/>
  <c r="AL39" i="13"/>
  <c r="AL68" i="13"/>
  <c r="AM68" i="13"/>
  <c r="AM54" i="13"/>
  <c r="AL54" i="13"/>
  <c r="AM55" i="13"/>
  <c r="AL55" i="13"/>
  <c r="AM10" i="13"/>
  <c r="AL10" i="13"/>
  <c r="AM26" i="13"/>
  <c r="AL26" i="13"/>
  <c r="AM71" i="13"/>
  <c r="AL71" i="13"/>
  <c r="AL23" i="13"/>
  <c r="AM23" i="13"/>
  <c r="AM25" i="13"/>
  <c r="AL25" i="13"/>
  <c r="Z53" i="13"/>
  <c r="Y53" i="13"/>
  <c r="Z54" i="13"/>
  <c r="Y54" i="13"/>
  <c r="Z9" i="13"/>
  <c r="Y9" i="13"/>
  <c r="Z40" i="13"/>
  <c r="Y40" i="13"/>
  <c r="Z41" i="13"/>
  <c r="Y41" i="13"/>
  <c r="L71" i="13"/>
  <c r="Z26" i="13"/>
  <c r="Y26" i="13"/>
  <c r="Z11" i="13"/>
  <c r="Y11" i="13"/>
  <c r="L69" i="13"/>
  <c r="Z38" i="13"/>
  <c r="Y38" i="13"/>
  <c r="Z8" i="13"/>
  <c r="Y8" i="13"/>
  <c r="Z25" i="13"/>
  <c r="Y25" i="13"/>
  <c r="Z71" i="13"/>
  <c r="Y71" i="13"/>
  <c r="Z68" i="13"/>
  <c r="Y68" i="13"/>
  <c r="Z23" i="13"/>
  <c r="Y23" i="13"/>
  <c r="Z24" i="13"/>
  <c r="Y24" i="13"/>
  <c r="L70" i="13"/>
  <c r="Z70" i="13"/>
  <c r="Y70" i="13"/>
  <c r="Z10" i="13"/>
  <c r="Y10" i="13"/>
  <c r="Z69" i="13"/>
  <c r="Y69" i="13"/>
  <c r="Z39" i="13"/>
  <c r="Y39" i="13"/>
  <c r="Z56" i="13"/>
  <c r="Y56" i="13"/>
  <c r="M68" i="13"/>
  <c r="Z55" i="13"/>
  <c r="Y55" i="13"/>
  <c r="M53" i="13"/>
  <c r="L53" i="13"/>
  <c r="M8" i="13"/>
  <c r="L8" i="13"/>
  <c r="M38" i="13"/>
  <c r="L38" i="13"/>
  <c r="L23" i="13"/>
  <c r="M23" i="13"/>
  <c r="M9" i="13"/>
  <c r="L9" i="13"/>
  <c r="M24" i="13"/>
  <c r="L24" i="13"/>
  <c r="M54" i="13"/>
  <c r="L54" i="13"/>
  <c r="M39" i="13"/>
  <c r="L39" i="13"/>
  <c r="M40" i="13"/>
  <c r="L40" i="13"/>
  <c r="M25" i="13"/>
  <c r="L25" i="13"/>
  <c r="M55" i="13"/>
  <c r="L55" i="13"/>
  <c r="M10" i="13"/>
  <c r="L10" i="13"/>
  <c r="M11" i="13"/>
  <c r="I17" i="31" s="1"/>
  <c r="L11" i="13"/>
  <c r="H17" i="31" s="1"/>
  <c r="M56" i="13"/>
  <c r="L56" i="13"/>
  <c r="M41" i="13"/>
  <c r="L41" i="13"/>
  <c r="M26" i="13"/>
  <c r="L26" i="13"/>
  <c r="H17" i="30" l="1"/>
  <c r="I17" i="30"/>
  <c r="H17" i="29"/>
  <c r="I17" i="29"/>
  <c r="H17" i="28"/>
  <c r="I17" i="28"/>
  <c r="D16" i="31"/>
  <c r="C16" i="31"/>
  <c r="B16" i="31"/>
  <c r="K71" i="12"/>
  <c r="K70" i="12"/>
  <c r="C16" i="30"/>
  <c r="D16" i="30"/>
  <c r="B16" i="30"/>
  <c r="K69" i="12"/>
  <c r="D16" i="29"/>
  <c r="C16" i="29"/>
  <c r="B16" i="29"/>
  <c r="K68" i="12"/>
  <c r="D16" i="28"/>
  <c r="C16" i="28"/>
  <c r="B16" i="28"/>
  <c r="BK9" i="12" l="1"/>
  <c r="AX25" i="12"/>
  <c r="BK40" i="12"/>
  <c r="K56" i="12"/>
  <c r="X11" i="12"/>
  <c r="K25" i="12"/>
  <c r="K40" i="12"/>
  <c r="X55" i="12"/>
  <c r="X10" i="12"/>
  <c r="BK25" i="12"/>
  <c r="AX10" i="12"/>
  <c r="AK10" i="12"/>
  <c r="BK41" i="12"/>
  <c r="X26" i="12"/>
  <c r="X53" i="12"/>
  <c r="K24" i="12"/>
  <c r="K54" i="12"/>
  <c r="AK55" i="12"/>
  <c r="K26" i="12"/>
  <c r="BK11" i="12"/>
  <c r="BK26" i="12"/>
  <c r="BK23" i="12"/>
  <c r="AK24" i="12"/>
  <c r="BK38" i="12"/>
  <c r="BK39" i="12"/>
  <c r="X54" i="12"/>
  <c r="X8" i="12"/>
  <c r="BK8" i="12"/>
  <c r="AK23" i="12"/>
  <c r="X9" i="12"/>
  <c r="AK9" i="12"/>
  <c r="X70" i="12"/>
  <c r="X40" i="12"/>
  <c r="X56" i="12"/>
  <c r="AX26" i="12"/>
  <c r="X38" i="12"/>
  <c r="AK69" i="12"/>
  <c r="AK39" i="12"/>
  <c r="BK10" i="12"/>
  <c r="X23" i="12"/>
  <c r="E16" i="29"/>
  <c r="K9" i="12"/>
  <c r="E16" i="31"/>
  <c r="K11" i="12"/>
  <c r="AK8" i="12"/>
  <c r="AX23" i="12"/>
  <c r="K38" i="12"/>
  <c r="AX24" i="12"/>
  <c r="E16" i="28"/>
  <c r="K8" i="12"/>
  <c r="AX8" i="12"/>
  <c r="K23" i="12"/>
  <c r="K39" i="12"/>
  <c r="X24" i="12"/>
  <c r="AK70" i="12"/>
  <c r="AK40" i="12"/>
  <c r="X25" i="12"/>
  <c r="AK56" i="12"/>
  <c r="AX41" i="12"/>
  <c r="X41" i="12"/>
  <c r="X71" i="12"/>
  <c r="AK26" i="12"/>
  <c r="AK68" i="12"/>
  <c r="AK38" i="12"/>
  <c r="AX39" i="12"/>
  <c r="X69" i="12"/>
  <c r="X39" i="12"/>
  <c r="AK54" i="12"/>
  <c r="E16" i="30"/>
  <c r="K10" i="12"/>
  <c r="AX40" i="12"/>
  <c r="K55" i="12"/>
  <c r="AK41" i="12"/>
  <c r="AX38" i="12"/>
  <c r="X68" i="12"/>
  <c r="AK53" i="12"/>
  <c r="K53" i="12"/>
  <c r="BK24" i="12"/>
  <c r="AX9" i="12"/>
  <c r="AK25" i="12"/>
  <c r="AK71" i="12"/>
  <c r="K41" i="12"/>
  <c r="AK11" i="12"/>
  <c r="AX11" i="12"/>
  <c r="L68" i="12"/>
  <c r="M70" i="12"/>
  <c r="M69" i="12"/>
  <c r="M71" i="12"/>
  <c r="BM8" i="12"/>
  <c r="BL8" i="12"/>
  <c r="BM38" i="12"/>
  <c r="BL38" i="12"/>
  <c r="BM23" i="12"/>
  <c r="BL23" i="12"/>
  <c r="BM39" i="12"/>
  <c r="BL39" i="12"/>
  <c r="BM9" i="12"/>
  <c r="BL9" i="12"/>
  <c r="BM24" i="12"/>
  <c r="BL24" i="12"/>
  <c r="BM10" i="12"/>
  <c r="BL10" i="12"/>
  <c r="BM40" i="12"/>
  <c r="BL40" i="12"/>
  <c r="BM25" i="12"/>
  <c r="BL25" i="12"/>
  <c r="BL41" i="12"/>
  <c r="BM41" i="12"/>
  <c r="BL26" i="12"/>
  <c r="BM26" i="12"/>
  <c r="BL11" i="12"/>
  <c r="BM11" i="12"/>
  <c r="AY8" i="12"/>
  <c r="AZ8" i="12"/>
  <c r="AY38" i="12"/>
  <c r="AZ38" i="12"/>
  <c r="AY23" i="12"/>
  <c r="AZ23" i="12"/>
  <c r="AZ24" i="12"/>
  <c r="AY24" i="12"/>
  <c r="AZ39" i="12"/>
  <c r="AY39" i="12"/>
  <c r="AZ9" i="12"/>
  <c r="AY9" i="12"/>
  <c r="AY25" i="12"/>
  <c r="AZ25" i="12"/>
  <c r="AY40" i="12"/>
  <c r="AZ40" i="12"/>
  <c r="AY10" i="12"/>
  <c r="AZ10" i="12"/>
  <c r="AZ41" i="12"/>
  <c r="AY41" i="12"/>
  <c r="AZ11" i="12"/>
  <c r="AY11" i="12"/>
  <c r="AZ26" i="12"/>
  <c r="AY26" i="12"/>
  <c r="AM68" i="12"/>
  <c r="AL68" i="12"/>
  <c r="AM38" i="12"/>
  <c r="AL38" i="12"/>
  <c r="AM8" i="12"/>
  <c r="AL8" i="12"/>
  <c r="AM23" i="12"/>
  <c r="AL23" i="12"/>
  <c r="AM53" i="12"/>
  <c r="AL53" i="12"/>
  <c r="AM69" i="12"/>
  <c r="AL69" i="12"/>
  <c r="AM39" i="12"/>
  <c r="AL39" i="12"/>
  <c r="AL9" i="12"/>
  <c r="AM9" i="12"/>
  <c r="AM24" i="12"/>
  <c r="AL24" i="12"/>
  <c r="AM54" i="12"/>
  <c r="AL54" i="12"/>
  <c r="AM70" i="12"/>
  <c r="AL70" i="12"/>
  <c r="AL40" i="12"/>
  <c r="AM40" i="12"/>
  <c r="AL25" i="12"/>
  <c r="AM25" i="12"/>
  <c r="AL10" i="12"/>
  <c r="AM10" i="12"/>
  <c r="AL55" i="12"/>
  <c r="AM55" i="12"/>
  <c r="AM71" i="12"/>
  <c r="AL71" i="12"/>
  <c r="AM11" i="12"/>
  <c r="AL11" i="12"/>
  <c r="AM56" i="12"/>
  <c r="AL56" i="12"/>
  <c r="AM41" i="12"/>
  <c r="AL41" i="12"/>
  <c r="AM26" i="12"/>
  <c r="AL26" i="12"/>
  <c r="Z53" i="12"/>
  <c r="Y53" i="12"/>
  <c r="Z38" i="12"/>
  <c r="Y38" i="12"/>
  <c r="Z68" i="12"/>
  <c r="Y68" i="12"/>
  <c r="Z23" i="12"/>
  <c r="Y23" i="12"/>
  <c r="Z8" i="12"/>
  <c r="Y8" i="12"/>
  <c r="Z9" i="12"/>
  <c r="Y9" i="12"/>
  <c r="Z54" i="12"/>
  <c r="Y54" i="12"/>
  <c r="Z69" i="12"/>
  <c r="Y69" i="12"/>
  <c r="Z39" i="12"/>
  <c r="Y39" i="12"/>
  <c r="Z24" i="12"/>
  <c r="Y24" i="12"/>
  <c r="Z55" i="12"/>
  <c r="Y55" i="12"/>
  <c r="Z25" i="12"/>
  <c r="Y25" i="12"/>
  <c r="Z70" i="12"/>
  <c r="Y70" i="12"/>
  <c r="Z40" i="12"/>
  <c r="Y40" i="12"/>
  <c r="Z10" i="12"/>
  <c r="Y10" i="12"/>
  <c r="Z26" i="12"/>
  <c r="Y26" i="12"/>
  <c r="Z11" i="12"/>
  <c r="Y11" i="12"/>
  <c r="Z41" i="12"/>
  <c r="Y41" i="12"/>
  <c r="Z71" i="12"/>
  <c r="Y71" i="12"/>
  <c r="Z56" i="12"/>
  <c r="Y56" i="12"/>
  <c r="M41" i="12"/>
  <c r="L41" i="12"/>
  <c r="L69" i="12"/>
  <c r="M53" i="12"/>
  <c r="L53" i="12"/>
  <c r="M40" i="12"/>
  <c r="L40" i="12"/>
  <c r="M56" i="12"/>
  <c r="L56" i="12"/>
  <c r="M68" i="12"/>
  <c r="M9" i="12"/>
  <c r="L9" i="12"/>
  <c r="M24" i="12"/>
  <c r="L24" i="12"/>
  <c r="M54" i="12"/>
  <c r="L54" i="12"/>
  <c r="M11" i="12"/>
  <c r="I16" i="31" s="1"/>
  <c r="L11" i="12"/>
  <c r="H16" i="31" s="1"/>
  <c r="M8" i="12"/>
  <c r="L8" i="12"/>
  <c r="M38" i="12"/>
  <c r="L38" i="12"/>
  <c r="M25" i="12"/>
  <c r="L25" i="12"/>
  <c r="L71" i="12"/>
  <c r="L39" i="12"/>
  <c r="M39" i="12"/>
  <c r="M26" i="12"/>
  <c r="L26" i="12"/>
  <c r="L70" i="12"/>
  <c r="L23" i="12"/>
  <c r="M23" i="12"/>
  <c r="M10" i="12"/>
  <c r="L10" i="12"/>
  <c r="M55" i="12"/>
  <c r="L55" i="12"/>
  <c r="H16" i="30" l="1"/>
  <c r="I16" i="30"/>
  <c r="H16" i="29"/>
  <c r="I16" i="29"/>
  <c r="H16" i="28"/>
  <c r="I16" i="28"/>
  <c r="K71" i="11"/>
  <c r="D15" i="31"/>
  <c r="C15" i="31"/>
  <c r="B15" i="31"/>
  <c r="K70" i="11"/>
  <c r="D15" i="30"/>
  <c r="C15" i="30"/>
  <c r="B15" i="30"/>
  <c r="D15" i="29"/>
  <c r="C15" i="29"/>
  <c r="B15" i="29"/>
  <c r="K69" i="11"/>
  <c r="C15" i="28"/>
  <c r="B15" i="28"/>
  <c r="D15" i="28"/>
  <c r="K68" i="11"/>
  <c r="K53" i="11" l="1"/>
  <c r="X53" i="11"/>
  <c r="AX23" i="11"/>
  <c r="K38" i="11"/>
  <c r="BK38" i="11"/>
  <c r="AK69" i="11"/>
  <c r="AK55" i="11"/>
  <c r="K55" i="11"/>
  <c r="K41" i="11"/>
  <c r="K40" i="11"/>
  <c r="AK41" i="11"/>
  <c r="BK26" i="11"/>
  <c r="AX10" i="11"/>
  <c r="AX41" i="11"/>
  <c r="AK9" i="11"/>
  <c r="X54" i="11"/>
  <c r="AX24" i="11"/>
  <c r="BK11" i="11"/>
  <c r="X26" i="11"/>
  <c r="BK23" i="11"/>
  <c r="AK39" i="11"/>
  <c r="BK9" i="11"/>
  <c r="K39" i="11"/>
  <c r="BK39" i="11"/>
  <c r="X24" i="11"/>
  <c r="AK53" i="11"/>
  <c r="X68" i="11"/>
  <c r="AX38" i="11"/>
  <c r="X9" i="11"/>
  <c r="X70" i="11"/>
  <c r="E15" i="29"/>
  <c r="K9" i="11"/>
  <c r="AX9" i="11"/>
  <c r="BK25" i="11"/>
  <c r="X10" i="11"/>
  <c r="AK25" i="11"/>
  <c r="AK54" i="11"/>
  <c r="K54" i="11"/>
  <c r="AK10" i="11"/>
  <c r="BK41" i="11"/>
  <c r="K56" i="11"/>
  <c r="K23" i="11"/>
  <c r="X38" i="11"/>
  <c r="AK23" i="11"/>
  <c r="X8" i="11"/>
  <c r="AK24" i="11"/>
  <c r="AK40" i="11"/>
  <c r="BK10" i="11"/>
  <c r="X71" i="11"/>
  <c r="AK26" i="11"/>
  <c r="AK56" i="11"/>
  <c r="E15" i="28"/>
  <c r="K8" i="11"/>
  <c r="AX39" i="11"/>
  <c r="X11" i="11"/>
  <c r="AK38" i="11"/>
  <c r="BK8" i="11"/>
  <c r="AK8" i="11"/>
  <c r="K25" i="11"/>
  <c r="X40" i="11"/>
  <c r="AK11" i="11"/>
  <c r="AK68" i="11"/>
  <c r="X69" i="11"/>
  <c r="X39" i="11"/>
  <c r="BK24" i="11"/>
  <c r="AX40" i="11"/>
  <c r="BK40" i="11"/>
  <c r="X25" i="11"/>
  <c r="AK71" i="11"/>
  <c r="X56" i="11"/>
  <c r="AX26" i="11"/>
  <c r="E15" i="31"/>
  <c r="K11" i="11"/>
  <c r="AX8" i="11"/>
  <c r="X23" i="11"/>
  <c r="K24" i="11"/>
  <c r="AK70" i="11"/>
  <c r="X55" i="11"/>
  <c r="AX25" i="11"/>
  <c r="E15" i="30"/>
  <c r="K10" i="11"/>
  <c r="X41" i="11"/>
  <c r="AX11" i="11"/>
  <c r="K26" i="11"/>
  <c r="M70" i="11"/>
  <c r="M71" i="11"/>
  <c r="M68" i="11"/>
  <c r="M69" i="11"/>
  <c r="BM8" i="11"/>
  <c r="BL8" i="11"/>
  <c r="BM23" i="11"/>
  <c r="BL23" i="11"/>
  <c r="BM38" i="11"/>
  <c r="BL38" i="11"/>
  <c r="BM9" i="11"/>
  <c r="BL9" i="11"/>
  <c r="BM39" i="11"/>
  <c r="BL39" i="11"/>
  <c r="BM24" i="11"/>
  <c r="BL24" i="11"/>
  <c r="BM25" i="11"/>
  <c r="BL25" i="11"/>
  <c r="BL10" i="11"/>
  <c r="BM10" i="11"/>
  <c r="BL40" i="11"/>
  <c r="BM40" i="11"/>
  <c r="BL41" i="11"/>
  <c r="BM41" i="11"/>
  <c r="BL11" i="11"/>
  <c r="BM11" i="11"/>
  <c r="BL26" i="11"/>
  <c r="BM26" i="11"/>
  <c r="AZ24" i="11"/>
  <c r="AY24" i="11"/>
  <c r="AZ40" i="11"/>
  <c r="AY40" i="11"/>
  <c r="AZ26" i="11"/>
  <c r="AY26" i="11"/>
  <c r="AZ41" i="11"/>
  <c r="AY41" i="11"/>
  <c r="L71" i="11"/>
  <c r="AZ38" i="11"/>
  <c r="AY38" i="11"/>
  <c r="AZ25" i="11"/>
  <c r="AY25" i="11"/>
  <c r="AZ11" i="11"/>
  <c r="AY11" i="11"/>
  <c r="AZ9" i="11"/>
  <c r="AY9" i="11"/>
  <c r="L68" i="11"/>
  <c r="L70" i="11"/>
  <c r="AY8" i="11"/>
  <c r="AZ8" i="11"/>
  <c r="AZ39" i="11"/>
  <c r="AY39" i="11"/>
  <c r="AZ10" i="11"/>
  <c r="AY10" i="11"/>
  <c r="L69" i="11"/>
  <c r="AZ23" i="11"/>
  <c r="AY23" i="11"/>
  <c r="AM68" i="11"/>
  <c r="AL68" i="11"/>
  <c r="AM53" i="11"/>
  <c r="AL53" i="11"/>
  <c r="AM38" i="11"/>
  <c r="AL38" i="11"/>
  <c r="AM23" i="11"/>
  <c r="AL23" i="11"/>
  <c r="AM8" i="11"/>
  <c r="AL8" i="11"/>
  <c r="AL69" i="11"/>
  <c r="AM69" i="11"/>
  <c r="AM9" i="11"/>
  <c r="AL9" i="11"/>
  <c r="AM39" i="11"/>
  <c r="AL39" i="11"/>
  <c r="AM54" i="11"/>
  <c r="AL54" i="11"/>
  <c r="AM24" i="11"/>
  <c r="AL24" i="11"/>
  <c r="AM70" i="11"/>
  <c r="AL70" i="11"/>
  <c r="AL55" i="11"/>
  <c r="AM55" i="11"/>
  <c r="AL40" i="11"/>
  <c r="AM40" i="11"/>
  <c r="AL25" i="11"/>
  <c r="AM25" i="11"/>
  <c r="AM10" i="11"/>
  <c r="AL10" i="11"/>
  <c r="AM71" i="11"/>
  <c r="AL71" i="11"/>
  <c r="AM41" i="11"/>
  <c r="AL41" i="11"/>
  <c r="AM26" i="11"/>
  <c r="AL26" i="11"/>
  <c r="AM11" i="11"/>
  <c r="AL11" i="11"/>
  <c r="AM56" i="11"/>
  <c r="AL56" i="11"/>
  <c r="Z23" i="11"/>
  <c r="Y23" i="11"/>
  <c r="Y53" i="11"/>
  <c r="Z53" i="11"/>
  <c r="Z38" i="11"/>
  <c r="Y38" i="11"/>
  <c r="Z68" i="11"/>
  <c r="Y68" i="11"/>
  <c r="Y8" i="11"/>
  <c r="Z8" i="11"/>
  <c r="Z54" i="11"/>
  <c r="Y54" i="11"/>
  <c r="Z69" i="11"/>
  <c r="Y69" i="11"/>
  <c r="Z9" i="11"/>
  <c r="Y9" i="11"/>
  <c r="Z39" i="11"/>
  <c r="Y39" i="11"/>
  <c r="Z24" i="11"/>
  <c r="Y24" i="11"/>
  <c r="Z70" i="11"/>
  <c r="Y70" i="11"/>
  <c r="Z10" i="11"/>
  <c r="Y10" i="11"/>
  <c r="Z55" i="11"/>
  <c r="Y55" i="11"/>
  <c r="Z40" i="11"/>
  <c r="Y40" i="11"/>
  <c r="Z25" i="11"/>
  <c r="Y25" i="11"/>
  <c r="Y56" i="11"/>
  <c r="Z56" i="11"/>
  <c r="Y71" i="11"/>
  <c r="Z71" i="11"/>
  <c r="Z41" i="11"/>
  <c r="Y41" i="11"/>
  <c r="Y26" i="11"/>
  <c r="Z26" i="11"/>
  <c r="Y11" i="11"/>
  <c r="Z11" i="11"/>
  <c r="M53" i="11"/>
  <c r="L53" i="11"/>
  <c r="M23" i="11"/>
  <c r="L23" i="11"/>
  <c r="L8" i="11"/>
  <c r="M8" i="11"/>
  <c r="M38" i="11"/>
  <c r="L38" i="11"/>
  <c r="M9" i="11"/>
  <c r="L9" i="11"/>
  <c r="M39" i="11"/>
  <c r="L39" i="11"/>
  <c r="L54" i="11"/>
  <c r="M54" i="11"/>
  <c r="M24" i="11"/>
  <c r="L24" i="11"/>
  <c r="M25" i="11"/>
  <c r="L25" i="11"/>
  <c r="L10" i="11"/>
  <c r="M10" i="11"/>
  <c r="L55" i="11"/>
  <c r="M55" i="11"/>
  <c r="L40" i="11"/>
  <c r="M40" i="11"/>
  <c r="M11" i="11"/>
  <c r="I15" i="31" s="1"/>
  <c r="L11" i="11"/>
  <c r="H15" i="31" s="1"/>
  <c r="M41" i="11"/>
  <c r="L41" i="11"/>
  <c r="M56" i="11"/>
  <c r="L56" i="11"/>
  <c r="M26" i="11"/>
  <c r="L26" i="11"/>
  <c r="I15" i="30" l="1"/>
  <c r="H15" i="30"/>
  <c r="I15" i="29"/>
  <c r="H15" i="29"/>
  <c r="H15" i="28"/>
  <c r="I15" i="28"/>
  <c r="C14" i="31"/>
  <c r="B14" i="31"/>
  <c r="D14" i="31"/>
  <c r="K71" i="10"/>
  <c r="D14" i="30"/>
  <c r="B14" i="30"/>
  <c r="C14" i="30"/>
  <c r="K70" i="10"/>
  <c r="K69" i="10"/>
  <c r="D14" i="29"/>
  <c r="C14" i="29"/>
  <c r="B14" i="29"/>
  <c r="K68" i="10"/>
  <c r="D14" i="28"/>
  <c r="C14" i="28"/>
  <c r="B14" i="28"/>
  <c r="AK68" i="10" l="1"/>
  <c r="K38" i="10"/>
  <c r="AK8" i="10"/>
  <c r="AK38" i="10"/>
  <c r="K54" i="10"/>
  <c r="X24" i="10"/>
  <c r="AX39" i="10"/>
  <c r="K55" i="10"/>
  <c r="AK24" i="10"/>
  <c r="AK25" i="10"/>
  <c r="X39" i="10"/>
  <c r="AK54" i="10"/>
  <c r="BK40" i="10"/>
  <c r="AK40" i="10"/>
  <c r="AK70" i="10"/>
  <c r="BK41" i="10"/>
  <c r="AX41" i="10"/>
  <c r="AX23" i="10"/>
  <c r="K39" i="10"/>
  <c r="AK39" i="10"/>
  <c r="BK39" i="10"/>
  <c r="X9" i="10"/>
  <c r="AX10" i="10"/>
  <c r="X25" i="10"/>
  <c r="K24" i="10"/>
  <c r="BK38" i="10"/>
  <c r="X53" i="10"/>
  <c r="BK24" i="10"/>
  <c r="X40" i="10"/>
  <c r="X10" i="10"/>
  <c r="X41" i="10"/>
  <c r="AK11" i="10"/>
  <c r="AX26" i="10"/>
  <c r="K53" i="10"/>
  <c r="X23" i="10"/>
  <c r="BK9" i="10"/>
  <c r="BK26" i="10"/>
  <c r="AK53" i="10"/>
  <c r="AX38" i="10"/>
  <c r="K23" i="10"/>
  <c r="BK8" i="10"/>
  <c r="AK23" i="10"/>
  <c r="AK26" i="10"/>
  <c r="X11" i="10"/>
  <c r="X71" i="10"/>
  <c r="E14" i="31"/>
  <c r="K11" i="10"/>
  <c r="AK9" i="10"/>
  <c r="AK10" i="10"/>
  <c r="AK55" i="10"/>
  <c r="BK25" i="10"/>
  <c r="X38" i="10"/>
  <c r="AX8" i="10"/>
  <c r="E14" i="29"/>
  <c r="K9" i="10"/>
  <c r="X69" i="10"/>
  <c r="AX9" i="10"/>
  <c r="K40" i="10"/>
  <c r="AX25" i="10"/>
  <c r="E14" i="30"/>
  <c r="K10" i="10"/>
  <c r="X55" i="10"/>
  <c r="AK71" i="10"/>
  <c r="AK56" i="10"/>
  <c r="K56" i="10"/>
  <c r="X68" i="10"/>
  <c r="BK23" i="10"/>
  <c r="E14" i="28"/>
  <c r="K8" i="10"/>
  <c r="AK69" i="10"/>
  <c r="X54" i="10"/>
  <c r="AX24" i="10"/>
  <c r="X70" i="10"/>
  <c r="AX40" i="10"/>
  <c r="BK10" i="10"/>
  <c r="AX11" i="10"/>
  <c r="X8" i="10"/>
  <c r="K25" i="10"/>
  <c r="K26" i="10"/>
  <c r="K41" i="10"/>
  <c r="X56" i="10"/>
  <c r="X26" i="10"/>
  <c r="AK41" i="10"/>
  <c r="BK11" i="10"/>
  <c r="M69" i="10"/>
  <c r="BM38" i="10"/>
  <c r="BL38" i="10"/>
  <c r="BM23" i="10"/>
  <c r="BL23" i="10"/>
  <c r="BM8" i="10"/>
  <c r="BL8" i="10"/>
  <c r="BM9" i="10"/>
  <c r="BL9" i="10"/>
  <c r="BM39" i="10"/>
  <c r="BL39" i="10"/>
  <c r="BM24" i="10"/>
  <c r="BL24" i="10"/>
  <c r="BM40" i="10"/>
  <c r="BL40" i="10"/>
  <c r="BM25" i="10"/>
  <c r="BL25" i="10"/>
  <c r="BL10" i="10"/>
  <c r="BM10" i="10"/>
  <c r="BM41" i="10"/>
  <c r="BL41" i="10"/>
  <c r="BM26" i="10"/>
  <c r="BL26" i="10"/>
  <c r="BM11" i="10"/>
  <c r="BL11" i="10"/>
  <c r="AY24" i="10"/>
  <c r="AZ24" i="10"/>
  <c r="AZ40" i="10"/>
  <c r="AY40" i="10"/>
  <c r="AZ11" i="10"/>
  <c r="AY11" i="10"/>
  <c r="AY39" i="10"/>
  <c r="AZ39" i="10"/>
  <c r="L70" i="10"/>
  <c r="AZ41" i="10"/>
  <c r="AY41" i="10"/>
  <c r="AZ38" i="10"/>
  <c r="AY38" i="10"/>
  <c r="L68" i="10"/>
  <c r="AZ23" i="10"/>
  <c r="AY23" i="10"/>
  <c r="M71" i="10"/>
  <c r="AZ26" i="10"/>
  <c r="AY26" i="10"/>
  <c r="AZ8" i="10"/>
  <c r="AY8" i="10"/>
  <c r="AY9" i="10"/>
  <c r="AZ9" i="10"/>
  <c r="AZ10" i="10"/>
  <c r="AY10" i="10"/>
  <c r="AZ25" i="10"/>
  <c r="AY25" i="10"/>
  <c r="AM69" i="10"/>
  <c r="AL69" i="10"/>
  <c r="L71" i="10"/>
  <c r="AM53" i="10"/>
  <c r="AL53" i="10"/>
  <c r="AM68" i="10"/>
  <c r="AL68" i="10"/>
  <c r="AM8" i="10"/>
  <c r="AL8" i="10"/>
  <c r="AL38" i="10"/>
  <c r="AM38" i="10"/>
  <c r="AM41" i="10"/>
  <c r="AL41" i="10"/>
  <c r="AM40" i="10"/>
  <c r="AL40" i="10"/>
  <c r="AM70" i="10"/>
  <c r="AL70" i="10"/>
  <c r="L69" i="10"/>
  <c r="AM24" i="10"/>
  <c r="AL24" i="10"/>
  <c r="AM23" i="10"/>
  <c r="AL23" i="10"/>
  <c r="AM26" i="10"/>
  <c r="AL26" i="10"/>
  <c r="AM25" i="10"/>
  <c r="AL25" i="10"/>
  <c r="AM39" i="10"/>
  <c r="AL39" i="10"/>
  <c r="AM9" i="10"/>
  <c r="AL9" i="10"/>
  <c r="AM10" i="10"/>
  <c r="AL10" i="10"/>
  <c r="AM55" i="10"/>
  <c r="AL55" i="10"/>
  <c r="M68" i="10"/>
  <c r="AM54" i="10"/>
  <c r="AL54" i="10"/>
  <c r="AM11" i="10"/>
  <c r="AL11" i="10"/>
  <c r="AM71" i="10"/>
  <c r="AL71" i="10"/>
  <c r="M70" i="10"/>
  <c r="AM56" i="10"/>
  <c r="AL56" i="10"/>
  <c r="Z68" i="10"/>
  <c r="Y68" i="10"/>
  <c r="Z23" i="10"/>
  <c r="Y23" i="10"/>
  <c r="Z8" i="10"/>
  <c r="Y8" i="10"/>
  <c r="Z53" i="10"/>
  <c r="Y53" i="10"/>
  <c r="Z38" i="10"/>
  <c r="Y38" i="10"/>
  <c r="Z54" i="10"/>
  <c r="Y54" i="10"/>
  <c r="Z69" i="10"/>
  <c r="Y69" i="10"/>
  <c r="Z39" i="10"/>
  <c r="Y39" i="10"/>
  <c r="Z24" i="10"/>
  <c r="Y24" i="10"/>
  <c r="Z9" i="10"/>
  <c r="Y9" i="10"/>
  <c r="Z40" i="10"/>
  <c r="Y40" i="10"/>
  <c r="Z25" i="10"/>
  <c r="Y25" i="10"/>
  <c r="Z70" i="10"/>
  <c r="Y70" i="10"/>
  <c r="Z10" i="10"/>
  <c r="Y10" i="10"/>
  <c r="Z55" i="10"/>
  <c r="Y55" i="10"/>
  <c r="Z41" i="10"/>
  <c r="Y41" i="10"/>
  <c r="Z11" i="10"/>
  <c r="Y11" i="10"/>
  <c r="Z71" i="10"/>
  <c r="Y71" i="10"/>
  <c r="Z56" i="10"/>
  <c r="Y56" i="10"/>
  <c r="Z26" i="10"/>
  <c r="Y26" i="10"/>
  <c r="M53" i="10"/>
  <c r="L53" i="10"/>
  <c r="L38" i="10"/>
  <c r="M38" i="10"/>
  <c r="L23" i="10"/>
  <c r="M23" i="10"/>
  <c r="M8" i="10"/>
  <c r="L8" i="10"/>
  <c r="M39" i="10"/>
  <c r="L39" i="10"/>
  <c r="L9" i="10"/>
  <c r="M9" i="10"/>
  <c r="M54" i="10"/>
  <c r="L54" i="10"/>
  <c r="M24" i="10"/>
  <c r="L24" i="10"/>
  <c r="M55" i="10"/>
  <c r="L55" i="10"/>
  <c r="M40" i="10"/>
  <c r="L40" i="10"/>
  <c r="M10" i="10"/>
  <c r="L10" i="10"/>
  <c r="M25" i="10"/>
  <c r="L25" i="10"/>
  <c r="M26" i="10"/>
  <c r="L26" i="10"/>
  <c r="M41" i="10"/>
  <c r="L41" i="10"/>
  <c r="M56" i="10"/>
  <c r="L56" i="10"/>
  <c r="M11" i="10"/>
  <c r="I14" i="31" s="1"/>
  <c r="L11" i="10"/>
  <c r="H14" i="31" s="1"/>
  <c r="H14" i="30" l="1"/>
  <c r="I14" i="30"/>
  <c r="I14" i="29"/>
  <c r="H14" i="29"/>
  <c r="I14" i="28"/>
  <c r="H14" i="28"/>
  <c r="D13" i="31"/>
  <c r="B13" i="31"/>
  <c r="C13" i="31"/>
  <c r="K71" i="9"/>
  <c r="K70" i="9"/>
  <c r="D13" i="30"/>
  <c r="C13" i="30"/>
  <c r="B13" i="30"/>
  <c r="K69" i="9"/>
  <c r="D13" i="29"/>
  <c r="B13" i="29"/>
  <c r="C13" i="29"/>
  <c r="K68" i="9"/>
  <c r="D13" i="28"/>
  <c r="C13" i="28"/>
  <c r="B13" i="28"/>
  <c r="K56" i="9" l="1"/>
  <c r="K41" i="9"/>
  <c r="X68" i="9"/>
  <c r="AX38" i="9"/>
  <c r="AX39" i="9"/>
  <c r="AK10" i="9"/>
  <c r="AK71" i="9"/>
  <c r="X40" i="9"/>
  <c r="K55" i="9"/>
  <c r="AX40" i="9"/>
  <c r="AK11" i="9"/>
  <c r="AX26" i="9"/>
  <c r="X26" i="9"/>
  <c r="AK26" i="9"/>
  <c r="BK26" i="9"/>
  <c r="X71" i="9"/>
  <c r="X41" i="9"/>
  <c r="BK8" i="9"/>
  <c r="AK56" i="9"/>
  <c r="K38" i="9"/>
  <c r="BK39" i="9"/>
  <c r="AX24" i="9"/>
  <c r="X70" i="9"/>
  <c r="X23" i="9"/>
  <c r="X38" i="9"/>
  <c r="AK8" i="9"/>
  <c r="X8" i="9"/>
  <c r="AX8" i="9"/>
  <c r="K24" i="9"/>
  <c r="K39" i="9"/>
  <c r="X55" i="9"/>
  <c r="AX41" i="9"/>
  <c r="AK41" i="9"/>
  <c r="BK41" i="9"/>
  <c r="AK23" i="9"/>
  <c r="AK69" i="9"/>
  <c r="AK39" i="9"/>
  <c r="AK9" i="9"/>
  <c r="X54" i="9"/>
  <c r="K26" i="9"/>
  <c r="AX11" i="9"/>
  <c r="AK38" i="9"/>
  <c r="BK9" i="9"/>
  <c r="K54" i="9"/>
  <c r="AX9" i="9"/>
  <c r="X39" i="9"/>
  <c r="AK55" i="9"/>
  <c r="K25" i="9"/>
  <c r="BK11" i="9"/>
  <c r="E13" i="28"/>
  <c r="K8" i="9"/>
  <c r="AK53" i="9"/>
  <c r="K53" i="9"/>
  <c r="BK23" i="9"/>
  <c r="AK54" i="9"/>
  <c r="X9" i="9"/>
  <c r="X69" i="9"/>
  <c r="X10" i="9"/>
  <c r="BK10" i="9"/>
  <c r="X25" i="9"/>
  <c r="X11" i="9"/>
  <c r="K23" i="9"/>
  <c r="BK24" i="9"/>
  <c r="AK70" i="9"/>
  <c r="BK40" i="9"/>
  <c r="AK40" i="9"/>
  <c r="AK68" i="9"/>
  <c r="BK38" i="9"/>
  <c r="X53" i="9"/>
  <c r="AX23" i="9"/>
  <c r="E13" i="29"/>
  <c r="K9" i="9"/>
  <c r="AK24" i="9"/>
  <c r="X24" i="9"/>
  <c r="AX10" i="9"/>
  <c r="BK25" i="9"/>
  <c r="AX25" i="9"/>
  <c r="AK25" i="9"/>
  <c r="X56" i="9"/>
  <c r="E13" i="31"/>
  <c r="K11" i="9"/>
  <c r="K40" i="9"/>
  <c r="E13" i="30"/>
  <c r="K10" i="9"/>
  <c r="M69" i="9"/>
  <c r="M70" i="9"/>
  <c r="M71" i="9"/>
  <c r="L68" i="9"/>
  <c r="L69" i="9"/>
  <c r="BM26" i="9"/>
  <c r="BL26" i="9"/>
  <c r="L71" i="9"/>
  <c r="BM9" i="9"/>
  <c r="BL9" i="9"/>
  <c r="BM11" i="9"/>
  <c r="BL11" i="9"/>
  <c r="BM41" i="9"/>
  <c r="BL41" i="9"/>
  <c r="BL8" i="9"/>
  <c r="BM8" i="9"/>
  <c r="BM23" i="9"/>
  <c r="BL23" i="9"/>
  <c r="BM10" i="9"/>
  <c r="BL10" i="9"/>
  <c r="M68" i="9"/>
  <c r="BM24" i="9"/>
  <c r="BL24" i="9"/>
  <c r="BM40" i="9"/>
  <c r="BL40" i="9"/>
  <c r="BM39" i="9"/>
  <c r="BL39" i="9"/>
  <c r="L70" i="9"/>
  <c r="BM38" i="9"/>
  <c r="BL38" i="9"/>
  <c r="BM25" i="9"/>
  <c r="BL25" i="9"/>
  <c r="AZ23" i="9"/>
  <c r="AY23" i="9"/>
  <c r="AY8" i="9"/>
  <c r="AZ8" i="9"/>
  <c r="AZ38" i="9"/>
  <c r="AY38" i="9"/>
  <c r="AZ39" i="9"/>
  <c r="AY39" i="9"/>
  <c r="AZ24" i="9"/>
  <c r="AY24" i="9"/>
  <c r="AZ9" i="9"/>
  <c r="AY9" i="9"/>
  <c r="AZ10" i="9"/>
  <c r="AY10" i="9"/>
  <c r="AZ25" i="9"/>
  <c r="AY25" i="9"/>
  <c r="AZ40" i="9"/>
  <c r="AY40" i="9"/>
  <c r="AZ26" i="9"/>
  <c r="AY26" i="9"/>
  <c r="AZ11" i="9"/>
  <c r="AY11" i="9"/>
  <c r="AZ41" i="9"/>
  <c r="AY41" i="9"/>
  <c r="AM68" i="9"/>
  <c r="AL68" i="9"/>
  <c r="AM38" i="9"/>
  <c r="AL38" i="9"/>
  <c r="AM23" i="9"/>
  <c r="AL23" i="9"/>
  <c r="AM8" i="9"/>
  <c r="AL8" i="9"/>
  <c r="AM53" i="9"/>
  <c r="AL53" i="9"/>
  <c r="AM69" i="9"/>
  <c r="AL69" i="9"/>
  <c r="AM54" i="9"/>
  <c r="AL54" i="9"/>
  <c r="AM39" i="9"/>
  <c r="AL39" i="9"/>
  <c r="AM9" i="9"/>
  <c r="AL9" i="9"/>
  <c r="AM24" i="9"/>
  <c r="AL24" i="9"/>
  <c r="AL70" i="9"/>
  <c r="AM70" i="9"/>
  <c r="AL10" i="9"/>
  <c r="AM10" i="9"/>
  <c r="AL55" i="9"/>
  <c r="AM55" i="9"/>
  <c r="AL40" i="9"/>
  <c r="AM40" i="9"/>
  <c r="AL25" i="9"/>
  <c r="AM25" i="9"/>
  <c r="AM71" i="9"/>
  <c r="AL71" i="9"/>
  <c r="AM11" i="9"/>
  <c r="AL11" i="9"/>
  <c r="AM41" i="9"/>
  <c r="AL41" i="9"/>
  <c r="AM26" i="9"/>
  <c r="AL26" i="9"/>
  <c r="AM56" i="9"/>
  <c r="AL56" i="9"/>
  <c r="Y38" i="9"/>
  <c r="Z38" i="9"/>
  <c r="Z23" i="9"/>
  <c r="Y23" i="9"/>
  <c r="Z53" i="9"/>
  <c r="Y53" i="9"/>
  <c r="Y68" i="9"/>
  <c r="Z68" i="9"/>
  <c r="Z8" i="9"/>
  <c r="Y8" i="9"/>
  <c r="Z9" i="9"/>
  <c r="Y9" i="9"/>
  <c r="Z69" i="9"/>
  <c r="Y69" i="9"/>
  <c r="Z54" i="9"/>
  <c r="Y54" i="9"/>
  <c r="Z24" i="9"/>
  <c r="Y24" i="9"/>
  <c r="Z39" i="9"/>
  <c r="Y39" i="9"/>
  <c r="Y70" i="9"/>
  <c r="Z70" i="9"/>
  <c r="Y40" i="9"/>
  <c r="Z40" i="9"/>
  <c r="Z10" i="9"/>
  <c r="Y10" i="9"/>
  <c r="Z55" i="9"/>
  <c r="Y55" i="9"/>
  <c r="Z25" i="9"/>
  <c r="Y25" i="9"/>
  <c r="Z56" i="9"/>
  <c r="Y56" i="9"/>
  <c r="Z11" i="9"/>
  <c r="Y11" i="9"/>
  <c r="Z71" i="9"/>
  <c r="Y71" i="9"/>
  <c r="Z26" i="9"/>
  <c r="Y26" i="9"/>
  <c r="Z41" i="9"/>
  <c r="Y41" i="9"/>
  <c r="M8" i="9"/>
  <c r="L8" i="9"/>
  <c r="L23" i="9"/>
  <c r="M23" i="9"/>
  <c r="M53" i="9"/>
  <c r="L53" i="9"/>
  <c r="L38" i="9"/>
  <c r="M38" i="9"/>
  <c r="M24" i="9"/>
  <c r="L24" i="9"/>
  <c r="L9" i="9"/>
  <c r="H13" i="29" s="1"/>
  <c r="M9" i="9"/>
  <c r="I13" i="29" s="1"/>
  <c r="M54" i="9"/>
  <c r="L54" i="9"/>
  <c r="M39" i="9"/>
  <c r="L39" i="9"/>
  <c r="L10" i="9"/>
  <c r="H13" i="30" s="1"/>
  <c r="M10" i="9"/>
  <c r="I13" i="30" s="1"/>
  <c r="M55" i="9"/>
  <c r="L55" i="9"/>
  <c r="M40" i="9"/>
  <c r="L40" i="9"/>
  <c r="M25" i="9"/>
  <c r="L25" i="9"/>
  <c r="M11" i="9"/>
  <c r="I13" i="31" s="1"/>
  <c r="L11" i="9"/>
  <c r="H13" i="31" s="1"/>
  <c r="M26" i="9"/>
  <c r="L26" i="9"/>
  <c r="M56" i="9"/>
  <c r="L56" i="9"/>
  <c r="M41" i="9"/>
  <c r="L41" i="9"/>
  <c r="H13" i="28" l="1"/>
  <c r="I13" i="28"/>
  <c r="K71" i="8"/>
  <c r="D12" i="31"/>
  <c r="C12" i="31"/>
  <c r="B12" i="31"/>
  <c r="D12" i="30"/>
  <c r="C12" i="30"/>
  <c r="B12" i="30"/>
  <c r="K70" i="8"/>
  <c r="D12" i="29"/>
  <c r="B12" i="29"/>
  <c r="C12" i="29"/>
  <c r="K69" i="8"/>
  <c r="K68" i="8"/>
  <c r="D12" i="28"/>
  <c r="C12" i="28"/>
  <c r="B12" i="28"/>
  <c r="BK24" i="8" l="1"/>
  <c r="X39" i="8"/>
  <c r="X69" i="8"/>
  <c r="X71" i="8"/>
  <c r="X10" i="8"/>
  <c r="AK26" i="8"/>
  <c r="BK9" i="8"/>
  <c r="AX39" i="8"/>
  <c r="AK55" i="8"/>
  <c r="AK39" i="8"/>
  <c r="BK39" i="8"/>
  <c r="AX9" i="8"/>
  <c r="AK70" i="8"/>
  <c r="X25" i="8"/>
  <c r="K55" i="8"/>
  <c r="AK54" i="8"/>
  <c r="K54" i="8"/>
  <c r="X26" i="8"/>
  <c r="X68" i="8"/>
  <c r="X54" i="8"/>
  <c r="AX24" i="8"/>
  <c r="BK40" i="8"/>
  <c r="K40" i="8"/>
  <c r="BK10" i="8"/>
  <c r="X40" i="8"/>
  <c r="AX10" i="8"/>
  <c r="X8" i="8"/>
  <c r="BK38" i="8"/>
  <c r="X23" i="8"/>
  <c r="BK8" i="8"/>
  <c r="X53" i="8"/>
  <c r="AX23" i="8"/>
  <c r="X24" i="8"/>
  <c r="AK10" i="8"/>
  <c r="BK25" i="8"/>
  <c r="K26" i="8"/>
  <c r="E12" i="28"/>
  <c r="K8" i="8"/>
  <c r="AX8" i="8"/>
  <c r="K23" i="8"/>
  <c r="K53" i="8"/>
  <c r="AK53" i="8"/>
  <c r="AK23" i="8"/>
  <c r="AK9" i="8"/>
  <c r="AK24" i="8"/>
  <c r="X55" i="8"/>
  <c r="AX25" i="8"/>
  <c r="E12" i="30"/>
  <c r="K10" i="8"/>
  <c r="AK71" i="8"/>
  <c r="K41" i="8"/>
  <c r="AK41" i="8"/>
  <c r="BK11" i="8"/>
  <c r="BK41" i="8"/>
  <c r="AK68" i="8"/>
  <c r="E12" i="29"/>
  <c r="K9" i="8"/>
  <c r="K39" i="8"/>
  <c r="X9" i="8"/>
  <c r="AX40" i="8"/>
  <c r="AK56" i="8"/>
  <c r="X11" i="8"/>
  <c r="K38" i="8"/>
  <c r="AK8" i="8"/>
  <c r="AK38" i="8"/>
  <c r="AK69" i="8"/>
  <c r="K24" i="8"/>
  <c r="X70" i="8"/>
  <c r="K25" i="8"/>
  <c r="BK26" i="8"/>
  <c r="K56" i="8"/>
  <c r="AX38" i="8"/>
  <c r="X38" i="8"/>
  <c r="BK23" i="8"/>
  <c r="AK40" i="8"/>
  <c r="AK11" i="8"/>
  <c r="X56" i="8"/>
  <c r="AX26" i="8"/>
  <c r="E12" i="31"/>
  <c r="K11" i="8"/>
  <c r="AK25" i="8"/>
  <c r="AX41" i="8"/>
  <c r="X41" i="8"/>
  <c r="AX11" i="8"/>
  <c r="BL38" i="8"/>
  <c r="BM38" i="8"/>
  <c r="BM8" i="8"/>
  <c r="BL8" i="8"/>
  <c r="BM23" i="8"/>
  <c r="BL23" i="8"/>
  <c r="BM9" i="8"/>
  <c r="BL9" i="8"/>
  <c r="BL39" i="8"/>
  <c r="BM39" i="8"/>
  <c r="BM24" i="8"/>
  <c r="BL24" i="8"/>
  <c r="BM40" i="8"/>
  <c r="BL40" i="8"/>
  <c r="BM25" i="8"/>
  <c r="BL25" i="8"/>
  <c r="BM10" i="8"/>
  <c r="BL10" i="8"/>
  <c r="BM26" i="8"/>
  <c r="BL26" i="8"/>
  <c r="BM11" i="8"/>
  <c r="BL11" i="8"/>
  <c r="BM41" i="8"/>
  <c r="BL41" i="8"/>
  <c r="AZ8" i="8"/>
  <c r="AY8" i="8"/>
  <c r="AY25" i="8"/>
  <c r="AZ25" i="8"/>
  <c r="AY24" i="8"/>
  <c r="AZ24" i="8"/>
  <c r="AY40" i="8"/>
  <c r="AZ40" i="8"/>
  <c r="AY10" i="8"/>
  <c r="AZ10" i="8"/>
  <c r="AY39" i="8"/>
  <c r="AZ39" i="8"/>
  <c r="AZ38" i="8"/>
  <c r="AY38" i="8"/>
  <c r="AZ26" i="8"/>
  <c r="AY26" i="8"/>
  <c r="AY9" i="8"/>
  <c r="AZ9" i="8"/>
  <c r="AZ41" i="8"/>
  <c r="AY41" i="8"/>
  <c r="AZ11" i="8"/>
  <c r="AY11" i="8"/>
  <c r="AZ23" i="8"/>
  <c r="AY23" i="8"/>
  <c r="AM68" i="8"/>
  <c r="AL68" i="8"/>
  <c r="AM53" i="8"/>
  <c r="AL53" i="8"/>
  <c r="AM23" i="8"/>
  <c r="AL23" i="8"/>
  <c r="AM9" i="8"/>
  <c r="AL9" i="8"/>
  <c r="AM24" i="8"/>
  <c r="AL24" i="8"/>
  <c r="AM71" i="8"/>
  <c r="AL71" i="8"/>
  <c r="AM41" i="8"/>
  <c r="AL41" i="8"/>
  <c r="AM56" i="8"/>
  <c r="AL56" i="8"/>
  <c r="AM26" i="8"/>
  <c r="AL26" i="8"/>
  <c r="AM38" i="8"/>
  <c r="AL38" i="8"/>
  <c r="AM55" i="8"/>
  <c r="AL55" i="8"/>
  <c r="M71" i="8"/>
  <c r="AM8" i="8"/>
  <c r="AL8" i="8"/>
  <c r="AM69" i="8"/>
  <c r="AL69" i="8"/>
  <c r="L70" i="8"/>
  <c r="AM40" i="8"/>
  <c r="AL40" i="8"/>
  <c r="AM11" i="8"/>
  <c r="AL11" i="8"/>
  <c r="M69" i="8"/>
  <c r="AL39" i="8"/>
  <c r="AM39" i="8"/>
  <c r="AM70" i="8"/>
  <c r="AL70" i="8"/>
  <c r="AM25" i="8"/>
  <c r="AL25" i="8"/>
  <c r="AL10" i="8"/>
  <c r="AM10" i="8"/>
  <c r="M68" i="8"/>
  <c r="AM54" i="8"/>
  <c r="AL54" i="8"/>
  <c r="Z68" i="8"/>
  <c r="Y68" i="8"/>
  <c r="Z8" i="8"/>
  <c r="Y8" i="8"/>
  <c r="Z23" i="8"/>
  <c r="Y23" i="8"/>
  <c r="Y38" i="8"/>
  <c r="Z38" i="8"/>
  <c r="Z53" i="8"/>
  <c r="Y53" i="8"/>
  <c r="Z54" i="8"/>
  <c r="Y54" i="8"/>
  <c r="Y69" i="8"/>
  <c r="Z69" i="8"/>
  <c r="Z39" i="8"/>
  <c r="Y39" i="8"/>
  <c r="Z24" i="8"/>
  <c r="Y24" i="8"/>
  <c r="Z9" i="8"/>
  <c r="Y9" i="8"/>
  <c r="Z25" i="8"/>
  <c r="Y25" i="8"/>
  <c r="Y70" i="8"/>
  <c r="Z70" i="8"/>
  <c r="Y55" i="8"/>
  <c r="Z55" i="8"/>
  <c r="Z10" i="8"/>
  <c r="Y10" i="8"/>
  <c r="Z40" i="8"/>
  <c r="Y40" i="8"/>
  <c r="Z11" i="8"/>
  <c r="Y11" i="8"/>
  <c r="Z71" i="8"/>
  <c r="Y71" i="8"/>
  <c r="Z56" i="8"/>
  <c r="Y56" i="8"/>
  <c r="Z41" i="8"/>
  <c r="Y41" i="8"/>
  <c r="Z26" i="8"/>
  <c r="Y26" i="8"/>
  <c r="M24" i="8"/>
  <c r="L24" i="8"/>
  <c r="M23" i="8"/>
  <c r="L23" i="8"/>
  <c r="M53" i="8"/>
  <c r="L53" i="8"/>
  <c r="L10" i="8"/>
  <c r="M10" i="8"/>
  <c r="M41" i="8"/>
  <c r="L41" i="8"/>
  <c r="L71" i="8"/>
  <c r="M38" i="8"/>
  <c r="L38" i="8"/>
  <c r="M54" i="8"/>
  <c r="L54" i="8"/>
  <c r="M9" i="8"/>
  <c r="L9" i="8"/>
  <c r="M39" i="8"/>
  <c r="L39" i="8"/>
  <c r="L40" i="8"/>
  <c r="M40" i="8"/>
  <c r="L25" i="8"/>
  <c r="M25" i="8"/>
  <c r="M56" i="8"/>
  <c r="L56" i="8"/>
  <c r="L69" i="8"/>
  <c r="M8" i="8"/>
  <c r="L8" i="8"/>
  <c r="M11" i="8"/>
  <c r="I12" i="31" s="1"/>
  <c r="L11" i="8"/>
  <c r="H12" i="31" s="1"/>
  <c r="L68" i="8"/>
  <c r="L55" i="8"/>
  <c r="M55" i="8"/>
  <c r="M26" i="8"/>
  <c r="L26" i="8"/>
  <c r="M70" i="8"/>
  <c r="I12" i="30" l="1"/>
  <c r="H12" i="30"/>
  <c r="H12" i="29"/>
  <c r="I12" i="29"/>
  <c r="H12" i="28"/>
  <c r="I12" i="28"/>
  <c r="K71" i="7"/>
  <c r="D11" i="31"/>
  <c r="B11" i="31"/>
  <c r="C11" i="31"/>
  <c r="K70" i="7"/>
  <c r="D11" i="30"/>
  <c r="C11" i="30"/>
  <c r="B11" i="30"/>
  <c r="K69" i="7"/>
  <c r="D11" i="29"/>
  <c r="C11" i="29"/>
  <c r="B11" i="29"/>
  <c r="K68" i="7"/>
  <c r="D11" i="28"/>
  <c r="C11" i="28"/>
  <c r="B11" i="28"/>
  <c r="BK11" i="7" l="1"/>
  <c r="K53" i="7"/>
  <c r="K41" i="7"/>
  <c r="AK56" i="7"/>
  <c r="BK26" i="7"/>
  <c r="AX8" i="7"/>
  <c r="AK23" i="7"/>
  <c r="X8" i="7"/>
  <c r="BK23" i="7"/>
  <c r="K39" i="7"/>
  <c r="AK9" i="7"/>
  <c r="AK39" i="7"/>
  <c r="AK70" i="7"/>
  <c r="BK10" i="7"/>
  <c r="AX38" i="7"/>
  <c r="X68" i="7"/>
  <c r="BK39" i="7"/>
  <c r="BK9" i="7"/>
  <c r="X54" i="7"/>
  <c r="BK40" i="7"/>
  <c r="X55" i="7"/>
  <c r="AX41" i="7"/>
  <c r="AX25" i="7"/>
  <c r="X56" i="7"/>
  <c r="AX26" i="7"/>
  <c r="BK41" i="7"/>
  <c r="AX11" i="7"/>
  <c r="AK8" i="7"/>
  <c r="AK69" i="7"/>
  <c r="AK40" i="7"/>
  <c r="K55" i="7"/>
  <c r="E11" i="31"/>
  <c r="K11" i="7"/>
  <c r="K56" i="7"/>
  <c r="K26" i="7"/>
  <c r="X53" i="7"/>
  <c r="BK8" i="7"/>
  <c r="K38" i="7"/>
  <c r="AK38" i="7"/>
  <c r="AK54" i="7"/>
  <c r="AK24" i="7"/>
  <c r="X69" i="7"/>
  <c r="BK24" i="7"/>
  <c r="AK55" i="7"/>
  <c r="E11" i="30"/>
  <c r="K10" i="7"/>
  <c r="BK25" i="7"/>
  <c r="AK26" i="7"/>
  <c r="X38" i="7"/>
  <c r="AK53" i="7"/>
  <c r="E11" i="29"/>
  <c r="K9" i="7"/>
  <c r="K54" i="7"/>
  <c r="X9" i="7"/>
  <c r="AK25" i="7"/>
  <c r="K40" i="7"/>
  <c r="AK10" i="7"/>
  <c r="X10" i="7"/>
  <c r="X24" i="7"/>
  <c r="AX24" i="7"/>
  <c r="X71" i="7"/>
  <c r="X26" i="7"/>
  <c r="X41" i="7"/>
  <c r="X11" i="7"/>
  <c r="AX23" i="7"/>
  <c r="BK38" i="7"/>
  <c r="X23" i="7"/>
  <c r="E11" i="28"/>
  <c r="K8" i="7"/>
  <c r="K23" i="7"/>
  <c r="X39" i="7"/>
  <c r="AX39" i="7"/>
  <c r="X40" i="7"/>
  <c r="X25" i="7"/>
  <c r="X70" i="7"/>
  <c r="AK68" i="7"/>
  <c r="K24" i="7"/>
  <c r="AX9" i="7"/>
  <c r="AX10" i="7"/>
  <c r="AX40" i="7"/>
  <c r="K25" i="7"/>
  <c r="AK71" i="7"/>
  <c r="AK41" i="7"/>
  <c r="AK11" i="7"/>
  <c r="M70" i="7"/>
  <c r="L69" i="7"/>
  <c r="M71" i="7"/>
  <c r="M68" i="7"/>
  <c r="BL8" i="7"/>
  <c r="BM8" i="7"/>
  <c r="BM38" i="7"/>
  <c r="BL38" i="7"/>
  <c r="BM23" i="7"/>
  <c r="BL23" i="7"/>
  <c r="BM39" i="7"/>
  <c r="BL39" i="7"/>
  <c r="BM9" i="7"/>
  <c r="BL9" i="7"/>
  <c r="BL24" i="7"/>
  <c r="BM24" i="7"/>
  <c r="BM10" i="7"/>
  <c r="BL10" i="7"/>
  <c r="BM40" i="7"/>
  <c r="BL40" i="7"/>
  <c r="BM25" i="7"/>
  <c r="BL25" i="7"/>
  <c r="BM11" i="7"/>
  <c r="BL11" i="7"/>
  <c r="BM41" i="7"/>
  <c r="BL41" i="7"/>
  <c r="BM26" i="7"/>
  <c r="BL26" i="7"/>
  <c r="AZ9" i="7"/>
  <c r="AY9" i="7"/>
  <c r="AZ10" i="7"/>
  <c r="AY10" i="7"/>
  <c r="AZ40" i="7"/>
  <c r="AY40" i="7"/>
  <c r="L68" i="7"/>
  <c r="AZ8" i="7"/>
  <c r="AY8" i="7"/>
  <c r="AZ38" i="7"/>
  <c r="AY38" i="7"/>
  <c r="AZ41" i="7"/>
  <c r="AY41" i="7"/>
  <c r="AZ25" i="7"/>
  <c r="AY25" i="7"/>
  <c r="L71" i="7"/>
  <c r="AZ26" i="7"/>
  <c r="AY26" i="7"/>
  <c r="M69" i="7"/>
  <c r="AZ11" i="7"/>
  <c r="AY11" i="7"/>
  <c r="AZ24" i="7"/>
  <c r="AY24" i="7"/>
  <c r="L70" i="7"/>
  <c r="AZ23" i="7"/>
  <c r="AY23" i="7"/>
  <c r="AZ39" i="7"/>
  <c r="AY39" i="7"/>
  <c r="AM68" i="7"/>
  <c r="AL68" i="7"/>
  <c r="AM38" i="7"/>
  <c r="AL38" i="7"/>
  <c r="AM23" i="7"/>
  <c r="AL23" i="7"/>
  <c r="AM8" i="7"/>
  <c r="AL8" i="7"/>
  <c r="AM53" i="7"/>
  <c r="AL53" i="7"/>
  <c r="AM69" i="7"/>
  <c r="AL69" i="7"/>
  <c r="AM54" i="7"/>
  <c r="AL54" i="7"/>
  <c r="AM9" i="7"/>
  <c r="AL9" i="7"/>
  <c r="AM24" i="7"/>
  <c r="AL24" i="7"/>
  <c r="AM39" i="7"/>
  <c r="AL39" i="7"/>
  <c r="AM70" i="7"/>
  <c r="AL70" i="7"/>
  <c r="AL25" i="7"/>
  <c r="AM25" i="7"/>
  <c r="AL40" i="7"/>
  <c r="AM40" i="7"/>
  <c r="AL55" i="7"/>
  <c r="AM55" i="7"/>
  <c r="AL10" i="7"/>
  <c r="AM10" i="7"/>
  <c r="AM71" i="7"/>
  <c r="AL71" i="7"/>
  <c r="AM41" i="7"/>
  <c r="AL41" i="7"/>
  <c r="AM26" i="7"/>
  <c r="AL26" i="7"/>
  <c r="AM11" i="7"/>
  <c r="AL11" i="7"/>
  <c r="AM56" i="7"/>
  <c r="AL56" i="7"/>
  <c r="Z53" i="7"/>
  <c r="Y53" i="7"/>
  <c r="Z38" i="7"/>
  <c r="Y38" i="7"/>
  <c r="Z23" i="7"/>
  <c r="Y23" i="7"/>
  <c r="Y8" i="7"/>
  <c r="Z8" i="7"/>
  <c r="Z68" i="7"/>
  <c r="Y68" i="7"/>
  <c r="Z24" i="7"/>
  <c r="Y24" i="7"/>
  <c r="Z39" i="7"/>
  <c r="Y39" i="7"/>
  <c r="Z69" i="7"/>
  <c r="Y69" i="7"/>
  <c r="Z9" i="7"/>
  <c r="Y9" i="7"/>
  <c r="Z54" i="7"/>
  <c r="Y54" i="7"/>
  <c r="Z40" i="7"/>
  <c r="Y40" i="7"/>
  <c r="Z25" i="7"/>
  <c r="Y25" i="7"/>
  <c r="Z70" i="7"/>
  <c r="Y70" i="7"/>
  <c r="Z10" i="7"/>
  <c r="Y10" i="7"/>
  <c r="Z55" i="7"/>
  <c r="Y55" i="7"/>
  <c r="Z56" i="7"/>
  <c r="Y56" i="7"/>
  <c r="Z71" i="7"/>
  <c r="Y71" i="7"/>
  <c r="Z26" i="7"/>
  <c r="Y26" i="7"/>
  <c r="Z41" i="7"/>
  <c r="Y41" i="7"/>
  <c r="Z11" i="7"/>
  <c r="Y11" i="7"/>
  <c r="L38" i="7"/>
  <c r="M38" i="7"/>
  <c r="L8" i="7"/>
  <c r="M8" i="7"/>
  <c r="M23" i="7"/>
  <c r="L23" i="7"/>
  <c r="M53" i="7"/>
  <c r="L53" i="7"/>
  <c r="L9" i="7"/>
  <c r="M9" i="7"/>
  <c r="M39" i="7"/>
  <c r="L39" i="7"/>
  <c r="L54" i="7"/>
  <c r="M54" i="7"/>
  <c r="L24" i="7"/>
  <c r="M24" i="7"/>
  <c r="M40" i="7"/>
  <c r="L40" i="7"/>
  <c r="M10" i="7"/>
  <c r="L10" i="7"/>
  <c r="M25" i="7"/>
  <c r="L25" i="7"/>
  <c r="M55" i="7"/>
  <c r="L55" i="7"/>
  <c r="M11" i="7"/>
  <c r="I11" i="31" s="1"/>
  <c r="L11" i="7"/>
  <c r="H11" i="31" s="1"/>
  <c r="M56" i="7"/>
  <c r="L56" i="7"/>
  <c r="M41" i="7"/>
  <c r="L41" i="7"/>
  <c r="M26" i="7"/>
  <c r="L26" i="7"/>
  <c r="H11" i="30" l="1"/>
  <c r="I11" i="30"/>
  <c r="I11" i="29"/>
  <c r="H11" i="29"/>
  <c r="H11" i="28"/>
  <c r="I11" i="28"/>
  <c r="D10" i="31"/>
  <c r="C10" i="31"/>
  <c r="B10" i="31"/>
  <c r="K71" i="6"/>
  <c r="K70" i="6"/>
  <c r="C10" i="30"/>
  <c r="D10" i="30"/>
  <c r="B10" i="30"/>
  <c r="X70" i="6"/>
  <c r="K69" i="6"/>
  <c r="B10" i="29"/>
  <c r="D10" i="29"/>
  <c r="C10" i="29"/>
  <c r="K68" i="6"/>
  <c r="D10" i="28"/>
  <c r="B10" i="28"/>
  <c r="C10" i="28"/>
  <c r="AX38" i="6" l="1"/>
  <c r="X8" i="6"/>
  <c r="BK25" i="6"/>
  <c r="AX24" i="6"/>
  <c r="AX10" i="6"/>
  <c r="AX41" i="6"/>
  <c r="BK11" i="6"/>
  <c r="AK38" i="6"/>
  <c r="AK8" i="6"/>
  <c r="AK68" i="6"/>
  <c r="X23" i="6"/>
  <c r="BK38" i="6"/>
  <c r="BK39" i="6"/>
  <c r="X54" i="6"/>
  <c r="BK40" i="6"/>
  <c r="X25" i="6"/>
  <c r="AK71" i="6"/>
  <c r="BK41" i="6"/>
  <c r="AX8" i="6"/>
  <c r="AK9" i="6"/>
  <c r="X24" i="6"/>
  <c r="K39" i="6"/>
  <c r="AK55" i="6"/>
  <c r="AK25" i="6"/>
  <c r="AK26" i="6"/>
  <c r="AK11" i="6"/>
  <c r="X53" i="6"/>
  <c r="AX23" i="6"/>
  <c r="X69" i="6"/>
  <c r="K24" i="6"/>
  <c r="X39" i="6"/>
  <c r="BK24" i="6"/>
  <c r="AK54" i="6"/>
  <c r="AK40" i="6"/>
  <c r="BK23" i="6"/>
  <c r="AK53" i="6"/>
  <c r="AX9" i="6"/>
  <c r="K25" i="6"/>
  <c r="AX11" i="6"/>
  <c r="K26" i="6"/>
  <c r="E10" i="28"/>
  <c r="K8" i="6"/>
  <c r="AK69" i="6"/>
  <c r="AK39" i="6"/>
  <c r="BK9" i="6"/>
  <c r="K40" i="6"/>
  <c r="AK10" i="6"/>
  <c r="K38" i="6"/>
  <c r="K23" i="6"/>
  <c r="E10" i="30"/>
  <c r="K10" i="6"/>
  <c r="X71" i="6"/>
  <c r="X41" i="6"/>
  <c r="AK23" i="6"/>
  <c r="X68" i="6"/>
  <c r="K53" i="6"/>
  <c r="AX40" i="6"/>
  <c r="X40" i="6"/>
  <c r="K41" i="6"/>
  <c r="X56" i="6"/>
  <c r="AK41" i="6"/>
  <c r="E10" i="29"/>
  <c r="K9" i="6"/>
  <c r="BK8" i="6"/>
  <c r="K54" i="6"/>
  <c r="AK24" i="6"/>
  <c r="X9" i="6"/>
  <c r="AK70" i="6"/>
  <c r="BK10" i="6"/>
  <c r="X55" i="6"/>
  <c r="AX25" i="6"/>
  <c r="X26" i="6"/>
  <c r="BK26" i="6"/>
  <c r="X38" i="6"/>
  <c r="AX39" i="6"/>
  <c r="X10" i="6"/>
  <c r="K55" i="6"/>
  <c r="AK56" i="6"/>
  <c r="K56" i="6"/>
  <c r="X11" i="6"/>
  <c r="E10" i="31"/>
  <c r="K11" i="6"/>
  <c r="AX26" i="6"/>
  <c r="M71" i="6"/>
  <c r="BM38" i="6"/>
  <c r="BL38" i="6"/>
  <c r="BM39" i="6"/>
  <c r="BL39" i="6"/>
  <c r="BM8" i="6"/>
  <c r="BL8" i="6"/>
  <c r="BM25" i="6"/>
  <c r="BL25" i="6"/>
  <c r="L68" i="6"/>
  <c r="M69" i="6"/>
  <c r="BM11" i="6"/>
  <c r="BL11" i="6"/>
  <c r="BM9" i="6"/>
  <c r="BL9" i="6"/>
  <c r="M70" i="6"/>
  <c r="BM24" i="6"/>
  <c r="BL24" i="6"/>
  <c r="BM23" i="6"/>
  <c r="BL23" i="6"/>
  <c r="L71" i="6"/>
  <c r="BM40" i="6"/>
  <c r="BL40" i="6"/>
  <c r="BM41" i="6"/>
  <c r="BL41" i="6"/>
  <c r="BM10" i="6"/>
  <c r="BL10" i="6"/>
  <c r="BM26" i="6"/>
  <c r="BL26" i="6"/>
  <c r="AZ23" i="6"/>
  <c r="AY23" i="6"/>
  <c r="AZ39" i="6"/>
  <c r="AY39" i="6"/>
  <c r="AZ38" i="6"/>
  <c r="AY38" i="6"/>
  <c r="AZ8" i="6"/>
  <c r="AY8" i="6"/>
  <c r="AZ26" i="6"/>
  <c r="AY26" i="6"/>
  <c r="M68" i="6"/>
  <c r="AZ9" i="6"/>
  <c r="AY9" i="6"/>
  <c r="AZ11" i="6"/>
  <c r="AY11" i="6"/>
  <c r="L70" i="6"/>
  <c r="AZ40" i="6"/>
  <c r="AY40" i="6"/>
  <c r="AZ24" i="6"/>
  <c r="AY24" i="6"/>
  <c r="AZ10" i="6"/>
  <c r="AY10" i="6"/>
  <c r="L69" i="6"/>
  <c r="AZ25" i="6"/>
  <c r="AY25" i="6"/>
  <c r="AZ41" i="6"/>
  <c r="AY41" i="6"/>
  <c r="AL68" i="6"/>
  <c r="AM68" i="6"/>
  <c r="AL38" i="6"/>
  <c r="AM38" i="6"/>
  <c r="AL8" i="6"/>
  <c r="AM8" i="6"/>
  <c r="AM53" i="6"/>
  <c r="AL53" i="6"/>
  <c r="AM23" i="6"/>
  <c r="AL23" i="6"/>
  <c r="AM69" i="6"/>
  <c r="AL69" i="6"/>
  <c r="AM39" i="6"/>
  <c r="AL39" i="6"/>
  <c r="AM9" i="6"/>
  <c r="AL9" i="6"/>
  <c r="AL24" i="6"/>
  <c r="AM24" i="6"/>
  <c r="AL54" i="6"/>
  <c r="AM54" i="6"/>
  <c r="AM70" i="6"/>
  <c r="AL70" i="6"/>
  <c r="AL40" i="6"/>
  <c r="AM40" i="6"/>
  <c r="AM55" i="6"/>
  <c r="AL55" i="6"/>
  <c r="AM25" i="6"/>
  <c r="AL25" i="6"/>
  <c r="AL10" i="6"/>
  <c r="AM10" i="6"/>
  <c r="AM71" i="6"/>
  <c r="AL71" i="6"/>
  <c r="AM56" i="6"/>
  <c r="AL56" i="6"/>
  <c r="AM26" i="6"/>
  <c r="AL26" i="6"/>
  <c r="AM11" i="6"/>
  <c r="AL11" i="6"/>
  <c r="AM41" i="6"/>
  <c r="AL41" i="6"/>
  <c r="Z53" i="6"/>
  <c r="Y53" i="6"/>
  <c r="Z23" i="6"/>
  <c r="Y23" i="6"/>
  <c r="Z68" i="6"/>
  <c r="Y68" i="6"/>
  <c r="Z8" i="6"/>
  <c r="Y8" i="6"/>
  <c r="Z38" i="6"/>
  <c r="Y38" i="6"/>
  <c r="Z54" i="6"/>
  <c r="Y54" i="6"/>
  <c r="Y69" i="6"/>
  <c r="Z69" i="6"/>
  <c r="Y39" i="6"/>
  <c r="Z39" i="6"/>
  <c r="Z24" i="6"/>
  <c r="Y24" i="6"/>
  <c r="Y9" i="6"/>
  <c r="Z9" i="6"/>
  <c r="Z70" i="6"/>
  <c r="Y70" i="6"/>
  <c r="Z10" i="6"/>
  <c r="Y10" i="6"/>
  <c r="Z55" i="6"/>
  <c r="Y55" i="6"/>
  <c r="Z40" i="6"/>
  <c r="Y40" i="6"/>
  <c r="Z25" i="6"/>
  <c r="Y25" i="6"/>
  <c r="Z71" i="6"/>
  <c r="Y71" i="6"/>
  <c r="Z26" i="6"/>
  <c r="Y26" i="6"/>
  <c r="Z56" i="6"/>
  <c r="Y56" i="6"/>
  <c r="Z11" i="6"/>
  <c r="Y11" i="6"/>
  <c r="Z41" i="6"/>
  <c r="Y41" i="6"/>
  <c r="M38" i="6"/>
  <c r="L38" i="6"/>
  <c r="M8" i="6"/>
  <c r="L8" i="6"/>
  <c r="M53" i="6"/>
  <c r="L53" i="6"/>
  <c r="L23" i="6"/>
  <c r="M23" i="6"/>
  <c r="M9" i="6"/>
  <c r="L9" i="6"/>
  <c r="M24" i="6"/>
  <c r="L24" i="6"/>
  <c r="L54" i="6"/>
  <c r="M54" i="6"/>
  <c r="M39" i="6"/>
  <c r="L39" i="6"/>
  <c r="M25" i="6"/>
  <c r="L25" i="6"/>
  <c r="M10" i="6"/>
  <c r="L10" i="6"/>
  <c r="L55" i="6"/>
  <c r="M55" i="6"/>
  <c r="M40" i="6"/>
  <c r="L40" i="6"/>
  <c r="M56" i="6"/>
  <c r="L56" i="6"/>
  <c r="M11" i="6"/>
  <c r="I10" i="31" s="1"/>
  <c r="L11" i="6"/>
  <c r="H10" i="31" s="1"/>
  <c r="M41" i="6"/>
  <c r="L41" i="6"/>
  <c r="M26" i="6"/>
  <c r="L26" i="6"/>
  <c r="I10" i="30" l="1"/>
  <c r="H10" i="30"/>
  <c r="I10" i="29"/>
  <c r="H10" i="29"/>
  <c r="H10" i="28"/>
  <c r="I10" i="28"/>
  <c r="K71" i="5"/>
  <c r="D9" i="31"/>
  <c r="B9" i="31"/>
  <c r="C9" i="31"/>
  <c r="K70" i="5"/>
  <c r="B9" i="30"/>
  <c r="D9" i="30"/>
  <c r="C9" i="30"/>
  <c r="K69" i="5"/>
  <c r="D9" i="29"/>
  <c r="C9" i="29"/>
  <c r="B9" i="29"/>
  <c r="K68" i="5"/>
  <c r="D9" i="28"/>
  <c r="C9" i="28"/>
  <c r="B9" i="28"/>
  <c r="X25" i="5" l="1"/>
  <c r="BK41" i="5"/>
  <c r="X9" i="5"/>
  <c r="BK8" i="5"/>
  <c r="X23" i="5"/>
  <c r="BK38" i="5"/>
  <c r="AK38" i="5"/>
  <c r="X53" i="5"/>
  <c r="AX38" i="5"/>
  <c r="K23" i="5"/>
  <c r="X38" i="5"/>
  <c r="K53" i="5"/>
  <c r="K39" i="5"/>
  <c r="AK40" i="5"/>
  <c r="BK10" i="5"/>
  <c r="K55" i="5"/>
  <c r="AK25" i="5"/>
  <c r="X26" i="5"/>
  <c r="AK56" i="5"/>
  <c r="X39" i="5"/>
  <c r="AK69" i="5"/>
  <c r="BK9" i="5"/>
  <c r="X10" i="5"/>
  <c r="K56" i="5"/>
  <c r="AK54" i="5"/>
  <c r="X8" i="5"/>
  <c r="K38" i="5"/>
  <c r="AK26" i="5"/>
  <c r="X11" i="5"/>
  <c r="AK68" i="5"/>
  <c r="K26" i="5"/>
  <c r="AX23" i="5"/>
  <c r="AK9" i="5"/>
  <c r="BK24" i="5"/>
  <c r="AX39" i="5"/>
  <c r="AX10" i="5"/>
  <c r="AK39" i="5"/>
  <c r="AX26" i="5"/>
  <c r="E9" i="29"/>
  <c r="K9" i="5"/>
  <c r="AK24" i="5"/>
  <c r="X69" i="5"/>
  <c r="X56" i="5"/>
  <c r="AK70" i="5"/>
  <c r="AK10" i="5"/>
  <c r="AK8" i="5"/>
  <c r="X54" i="5"/>
  <c r="AX24" i="5"/>
  <c r="K24" i="5"/>
  <c r="X70" i="5"/>
  <c r="AX40" i="5"/>
  <c r="K25" i="5"/>
  <c r="X71" i="5"/>
  <c r="BK26" i="5"/>
  <c r="X41" i="5"/>
  <c r="AX9" i="5"/>
  <c r="K54" i="5"/>
  <c r="K40" i="5"/>
  <c r="AK71" i="5"/>
  <c r="AK41" i="5"/>
  <c r="BK11" i="5"/>
  <c r="AX11" i="5"/>
  <c r="AK11" i="5"/>
  <c r="E9" i="28"/>
  <c r="K8" i="5"/>
  <c r="AK53" i="5"/>
  <c r="BK23" i="5"/>
  <c r="AK23" i="5"/>
  <c r="AX8" i="5"/>
  <c r="X68" i="5"/>
  <c r="BK39" i="5"/>
  <c r="X24" i="5"/>
  <c r="BK40" i="5"/>
  <c r="X55" i="5"/>
  <c r="AX25" i="5"/>
  <c r="E9" i="30"/>
  <c r="K10" i="5"/>
  <c r="X40" i="5"/>
  <c r="AK55" i="5"/>
  <c r="BK25" i="5"/>
  <c r="E9" i="31"/>
  <c r="K11" i="5"/>
  <c r="K41" i="5"/>
  <c r="AX41" i="5"/>
  <c r="BM23" i="5"/>
  <c r="BL23" i="5"/>
  <c r="BM8" i="5"/>
  <c r="BL8" i="5"/>
  <c r="BM38" i="5"/>
  <c r="BL38" i="5"/>
  <c r="BL9" i="5"/>
  <c r="BM9" i="5"/>
  <c r="BM39" i="5"/>
  <c r="BL39" i="5"/>
  <c r="BM24" i="5"/>
  <c r="BL24" i="5"/>
  <c r="BM40" i="5"/>
  <c r="BL40" i="5"/>
  <c r="BM10" i="5"/>
  <c r="BL10" i="5"/>
  <c r="BM25" i="5"/>
  <c r="BL25" i="5"/>
  <c r="BM11" i="5"/>
  <c r="BL11" i="5"/>
  <c r="BM41" i="5"/>
  <c r="BL41" i="5"/>
  <c r="BM26" i="5"/>
  <c r="BL26" i="5"/>
  <c r="AZ9" i="5"/>
  <c r="AY9" i="5"/>
  <c r="AZ11" i="5"/>
  <c r="AY11" i="5"/>
  <c r="AZ8" i="5"/>
  <c r="AY8" i="5"/>
  <c r="AZ25" i="5"/>
  <c r="AY25" i="5"/>
  <c r="AZ41" i="5"/>
  <c r="AY41" i="5"/>
  <c r="M68" i="5"/>
  <c r="AZ26" i="5"/>
  <c r="AY26" i="5"/>
  <c r="AZ23" i="5"/>
  <c r="AY23" i="5"/>
  <c r="AZ39" i="5"/>
  <c r="AY39" i="5"/>
  <c r="AZ10" i="5"/>
  <c r="AY10" i="5"/>
  <c r="M69" i="5"/>
  <c r="AZ38" i="5"/>
  <c r="AY38" i="5"/>
  <c r="AZ24" i="5"/>
  <c r="AY24" i="5"/>
  <c r="AZ40" i="5"/>
  <c r="AY40" i="5"/>
  <c r="AM68" i="5"/>
  <c r="AL68" i="5"/>
  <c r="AM53" i="5"/>
  <c r="AL53" i="5"/>
  <c r="AM38" i="5"/>
  <c r="AL38" i="5"/>
  <c r="AM23" i="5"/>
  <c r="AL23" i="5"/>
  <c r="AM8" i="5"/>
  <c r="AL8" i="5"/>
  <c r="AM69" i="5"/>
  <c r="AL69" i="5"/>
  <c r="AM39" i="5"/>
  <c r="AL39" i="5"/>
  <c r="AM24" i="5"/>
  <c r="AL24" i="5"/>
  <c r="AM9" i="5"/>
  <c r="AL9" i="5"/>
  <c r="AM54" i="5"/>
  <c r="AL54" i="5"/>
  <c r="AM70" i="5"/>
  <c r="AL70" i="5"/>
  <c r="AM10" i="5"/>
  <c r="AL10" i="5"/>
  <c r="AM40" i="5"/>
  <c r="AL40" i="5"/>
  <c r="AM25" i="5"/>
  <c r="AL25" i="5"/>
  <c r="AM55" i="5"/>
  <c r="AL55" i="5"/>
  <c r="AM71" i="5"/>
  <c r="AL71" i="5"/>
  <c r="AM41" i="5"/>
  <c r="AL41" i="5"/>
  <c r="AM26" i="5"/>
  <c r="AL26" i="5"/>
  <c r="AM11" i="5"/>
  <c r="AL11" i="5"/>
  <c r="AM56" i="5"/>
  <c r="AL56" i="5"/>
  <c r="Z54" i="5"/>
  <c r="Y54" i="5"/>
  <c r="Z23" i="5"/>
  <c r="Y23" i="5"/>
  <c r="Z39" i="5"/>
  <c r="Y39" i="5"/>
  <c r="Z8" i="5"/>
  <c r="Y8" i="5"/>
  <c r="Z68" i="5"/>
  <c r="Y68" i="5"/>
  <c r="Z24" i="5"/>
  <c r="Y24" i="5"/>
  <c r="Z55" i="5"/>
  <c r="Y55" i="5"/>
  <c r="Z40" i="5"/>
  <c r="Y40" i="5"/>
  <c r="M70" i="5"/>
  <c r="M71" i="5"/>
  <c r="Z10" i="5"/>
  <c r="Y10" i="5"/>
  <c r="Z69" i="5"/>
  <c r="Y69" i="5"/>
  <c r="Z25" i="5"/>
  <c r="Y25" i="5"/>
  <c r="Z56" i="5"/>
  <c r="Y56" i="5"/>
  <c r="Z38" i="5"/>
  <c r="Y38" i="5"/>
  <c r="Z26" i="5"/>
  <c r="Y26" i="5"/>
  <c r="Z11" i="5"/>
  <c r="Y11" i="5"/>
  <c r="Z70" i="5"/>
  <c r="Y70" i="5"/>
  <c r="Z71" i="5"/>
  <c r="Y71" i="5"/>
  <c r="Z53" i="5"/>
  <c r="Y53" i="5"/>
  <c r="Z9" i="5"/>
  <c r="Y9" i="5"/>
  <c r="Z41" i="5"/>
  <c r="Y41" i="5"/>
  <c r="M54" i="5"/>
  <c r="L54" i="5"/>
  <c r="M40" i="5"/>
  <c r="L40" i="5"/>
  <c r="L71" i="5"/>
  <c r="M38" i="5"/>
  <c r="L38" i="5"/>
  <c r="M10" i="5"/>
  <c r="L10" i="5"/>
  <c r="M11" i="5"/>
  <c r="I9" i="31" s="1"/>
  <c r="L11" i="5"/>
  <c r="H9" i="31" s="1"/>
  <c r="M41" i="5"/>
  <c r="L41" i="5"/>
  <c r="M26" i="5"/>
  <c r="L26" i="5"/>
  <c r="M56" i="5"/>
  <c r="L56" i="5"/>
  <c r="L68" i="5"/>
  <c r="M9" i="5"/>
  <c r="L9" i="5"/>
  <c r="L70" i="5"/>
  <c r="M8" i="5"/>
  <c r="L8" i="5"/>
  <c r="L23" i="5"/>
  <c r="M23" i="5"/>
  <c r="M53" i="5"/>
  <c r="L53" i="5"/>
  <c r="M39" i="5"/>
  <c r="L39" i="5"/>
  <c r="M55" i="5"/>
  <c r="L55" i="5"/>
  <c r="M25" i="5"/>
  <c r="L25" i="5"/>
  <c r="L69" i="5"/>
  <c r="M24" i="5"/>
  <c r="L24" i="5"/>
  <c r="H9" i="30" l="1"/>
  <c r="I9" i="30"/>
  <c r="H9" i="29"/>
  <c r="I9" i="29"/>
  <c r="H9" i="28"/>
  <c r="I9" i="28"/>
  <c r="D8" i="31"/>
  <c r="C8" i="31"/>
  <c r="B8" i="31"/>
  <c r="X56" i="4"/>
  <c r="X41" i="4"/>
  <c r="X11" i="4"/>
  <c r="X71" i="4"/>
  <c r="K71" i="4"/>
  <c r="X26" i="4"/>
  <c r="C8" i="30"/>
  <c r="D8" i="30"/>
  <c r="B8" i="30"/>
  <c r="K70" i="4"/>
  <c r="X10" i="4"/>
  <c r="X25" i="4"/>
  <c r="X55" i="4"/>
  <c r="X70" i="4"/>
  <c r="X40" i="4"/>
  <c r="X39" i="4"/>
  <c r="X54" i="4"/>
  <c r="X69" i="4"/>
  <c r="K69" i="4"/>
  <c r="D8" i="29"/>
  <c r="B8" i="29"/>
  <c r="C8" i="29"/>
  <c r="X9" i="4"/>
  <c r="AK9" i="4"/>
  <c r="X24" i="4"/>
  <c r="X8" i="4"/>
  <c r="X23" i="4"/>
  <c r="K68" i="4"/>
  <c r="X38" i="4"/>
  <c r="X68" i="4"/>
  <c r="D8" i="28"/>
  <c r="B8" i="28"/>
  <c r="C8" i="28"/>
  <c r="X53" i="4"/>
  <c r="AX26" i="4" l="1"/>
  <c r="K39" i="4"/>
  <c r="K54" i="4"/>
  <c r="AK24" i="4"/>
  <c r="BK10" i="4"/>
  <c r="AK71" i="4"/>
  <c r="BK41" i="4"/>
  <c r="K56" i="4"/>
  <c r="K24" i="4"/>
  <c r="AX24" i="4"/>
  <c r="K26" i="4"/>
  <c r="BK24" i="4"/>
  <c r="AX11" i="4"/>
  <c r="AK39" i="4"/>
  <c r="K38" i="4"/>
  <c r="AX38" i="4"/>
  <c r="BK38" i="4"/>
  <c r="AK70" i="4"/>
  <c r="AK10" i="4"/>
  <c r="AK56" i="4"/>
  <c r="AK68" i="4"/>
  <c r="K53" i="4"/>
  <c r="AK54" i="4"/>
  <c r="BK40" i="4"/>
  <c r="AK40" i="4"/>
  <c r="K55" i="4"/>
  <c r="BK9" i="4"/>
  <c r="AK23" i="4"/>
  <c r="AX23" i="4"/>
  <c r="E8" i="28"/>
  <c r="K8" i="4"/>
  <c r="AX39" i="4"/>
  <c r="K40" i="4"/>
  <c r="AX40" i="4"/>
  <c r="AK26" i="4"/>
  <c r="E8" i="31"/>
  <c r="K11" i="4"/>
  <c r="AK53" i="4"/>
  <c r="K25" i="4"/>
  <c r="AK25" i="4"/>
  <c r="BK25" i="4"/>
  <c r="AK11" i="4"/>
  <c r="AX41" i="4"/>
  <c r="K23" i="4"/>
  <c r="AK69" i="4"/>
  <c r="BK39" i="4"/>
  <c r="E8" i="29"/>
  <c r="K9" i="4"/>
  <c r="AX9" i="4"/>
  <c r="AX25" i="4"/>
  <c r="E8" i="30"/>
  <c r="K10" i="4"/>
  <c r="K41" i="4"/>
  <c r="AK38" i="4"/>
  <c r="BK8" i="4"/>
  <c r="AX8" i="4"/>
  <c r="AK8" i="4"/>
  <c r="AK41" i="4"/>
  <c r="BK11" i="4"/>
  <c r="AK55" i="4"/>
  <c r="AX10" i="4"/>
  <c r="BK26" i="4"/>
  <c r="BK23" i="4"/>
  <c r="M70" i="4"/>
  <c r="M69" i="4"/>
  <c r="M68" i="4"/>
  <c r="M71" i="4"/>
  <c r="BM10" i="4"/>
  <c r="BL10" i="4"/>
  <c r="BM41" i="4"/>
  <c r="BL41" i="4"/>
  <c r="BM8" i="4"/>
  <c r="BL8" i="4"/>
  <c r="BM40" i="4"/>
  <c r="BL40" i="4"/>
  <c r="BM26" i="4"/>
  <c r="BL26" i="4"/>
  <c r="BM39" i="4"/>
  <c r="BL39" i="4"/>
  <c r="BM24" i="4"/>
  <c r="BL24" i="4"/>
  <c r="BM9" i="4"/>
  <c r="BL9" i="4"/>
  <c r="BM11" i="4"/>
  <c r="BL11" i="4"/>
  <c r="BM23" i="4"/>
  <c r="BL23" i="4"/>
  <c r="BM38" i="4"/>
  <c r="BL38" i="4"/>
  <c r="BM25" i="4"/>
  <c r="BL25" i="4"/>
  <c r="AZ23" i="4"/>
  <c r="AY23" i="4"/>
  <c r="AZ38" i="4"/>
  <c r="AY38" i="4"/>
  <c r="AZ8" i="4"/>
  <c r="AY8" i="4"/>
  <c r="AZ39" i="4"/>
  <c r="AY39" i="4"/>
  <c r="AZ24" i="4"/>
  <c r="AY24" i="4"/>
  <c r="AZ9" i="4"/>
  <c r="AY9" i="4"/>
  <c r="AZ10" i="4"/>
  <c r="AY10" i="4"/>
  <c r="AZ40" i="4"/>
  <c r="AY40" i="4"/>
  <c r="AZ25" i="4"/>
  <c r="AY25" i="4"/>
  <c r="AZ11" i="4"/>
  <c r="AY11" i="4"/>
  <c r="AZ41" i="4"/>
  <c r="AY41" i="4"/>
  <c r="AZ26" i="4"/>
  <c r="AY26" i="4"/>
  <c r="AM38" i="4"/>
  <c r="AL38" i="4"/>
  <c r="AM24" i="4"/>
  <c r="AL24" i="4"/>
  <c r="AM39" i="4"/>
  <c r="AL39" i="4"/>
  <c r="AM71" i="4"/>
  <c r="AL71" i="4"/>
  <c r="L70" i="4"/>
  <c r="AM10" i="4"/>
  <c r="AL10" i="4"/>
  <c r="AM56" i="4"/>
  <c r="AL56" i="4"/>
  <c r="L68" i="4"/>
  <c r="AM68" i="4"/>
  <c r="AL68" i="4"/>
  <c r="AL69" i="4"/>
  <c r="AM69" i="4"/>
  <c r="AM55" i="4"/>
  <c r="AL55" i="4"/>
  <c r="AM41" i="4"/>
  <c r="AL41" i="4"/>
  <c r="AL23" i="4"/>
  <c r="AM23" i="4"/>
  <c r="AM8" i="4"/>
  <c r="AL8" i="4"/>
  <c r="AM54" i="4"/>
  <c r="AL54" i="4"/>
  <c r="AM11" i="4"/>
  <c r="AL11" i="4"/>
  <c r="L71" i="4"/>
  <c r="AL53" i="4"/>
  <c r="AM53" i="4"/>
  <c r="AL9" i="4"/>
  <c r="AM9" i="4"/>
  <c r="AM70" i="4"/>
  <c r="AL70" i="4"/>
  <c r="AM40" i="4"/>
  <c r="AL40" i="4"/>
  <c r="AM26" i="4"/>
  <c r="AL26" i="4"/>
  <c r="L69" i="4"/>
  <c r="AM25" i="4"/>
  <c r="AL25" i="4"/>
  <c r="Z53" i="4"/>
  <c r="Y53" i="4"/>
  <c r="Z68" i="4"/>
  <c r="Y68" i="4"/>
  <c r="Z38" i="4"/>
  <c r="Y38" i="4"/>
  <c r="Z23" i="4"/>
  <c r="Y23" i="4"/>
  <c r="Y8" i="4"/>
  <c r="Z8" i="4"/>
  <c r="Z24" i="4"/>
  <c r="Y24" i="4"/>
  <c r="Y9" i="4"/>
  <c r="Z9" i="4"/>
  <c r="Z69" i="4"/>
  <c r="Y69" i="4"/>
  <c r="Z54" i="4"/>
  <c r="Y54" i="4"/>
  <c r="Z39" i="4"/>
  <c r="Y39" i="4"/>
  <c r="Z40" i="4"/>
  <c r="Y40" i="4"/>
  <c r="Z70" i="4"/>
  <c r="Y70" i="4"/>
  <c r="Z55" i="4"/>
  <c r="Y55" i="4"/>
  <c r="Z25" i="4"/>
  <c r="Y25" i="4"/>
  <c r="Z10" i="4"/>
  <c r="Y10" i="4"/>
  <c r="Z26" i="4"/>
  <c r="Y26" i="4"/>
  <c r="Z71" i="4"/>
  <c r="Y71" i="4"/>
  <c r="Z11" i="4"/>
  <c r="Y11" i="4"/>
  <c r="Z41" i="4"/>
  <c r="Y41" i="4"/>
  <c r="Z56" i="4"/>
  <c r="Y56" i="4"/>
  <c r="M23" i="4"/>
  <c r="L23" i="4"/>
  <c r="M8" i="4"/>
  <c r="L8" i="4"/>
  <c r="M53" i="4"/>
  <c r="L53" i="4"/>
  <c r="M38" i="4"/>
  <c r="L38" i="4"/>
  <c r="M39" i="4"/>
  <c r="L39" i="4"/>
  <c r="M9" i="4"/>
  <c r="L9" i="4"/>
  <c r="M54" i="4"/>
  <c r="L54" i="4"/>
  <c r="M24" i="4"/>
  <c r="L24" i="4"/>
  <c r="L25" i="4"/>
  <c r="M25" i="4"/>
  <c r="M40" i="4"/>
  <c r="L40" i="4"/>
  <c r="M55" i="4"/>
  <c r="L55" i="4"/>
  <c r="M10" i="4"/>
  <c r="L10" i="4"/>
  <c r="M41" i="4"/>
  <c r="L41" i="4"/>
  <c r="M56" i="4"/>
  <c r="L56" i="4"/>
  <c r="M26" i="4"/>
  <c r="L26" i="4"/>
  <c r="M11" i="4"/>
  <c r="I8" i="31" s="1"/>
  <c r="L11" i="4"/>
  <c r="H8" i="31" s="1"/>
  <c r="H8" i="30" l="1"/>
  <c r="I8" i="30"/>
  <c r="H8" i="29"/>
  <c r="I8" i="29"/>
  <c r="H8" i="28"/>
  <c r="I8" i="28"/>
  <c r="K71" i="3"/>
  <c r="D7" i="31"/>
  <c r="C7" i="31"/>
  <c r="B7" i="31"/>
  <c r="B7" i="30"/>
  <c r="D7" i="30"/>
  <c r="C7" i="30"/>
  <c r="K70" i="3"/>
  <c r="D7" i="29"/>
  <c r="C7" i="29"/>
  <c r="B7" i="29"/>
  <c r="K69" i="3"/>
  <c r="K68" i="3"/>
  <c r="D7" i="28"/>
  <c r="B7" i="28"/>
  <c r="C7" i="28"/>
  <c r="AK70" i="3" l="1"/>
  <c r="K39" i="3"/>
  <c r="AK9" i="3"/>
  <c r="K41" i="3"/>
  <c r="BK41" i="3"/>
  <c r="AX23" i="3"/>
  <c r="K40" i="3"/>
  <c r="X56" i="3"/>
  <c r="AX26" i="3"/>
  <c r="X68" i="3"/>
  <c r="K53" i="3"/>
  <c r="AK39" i="3"/>
  <c r="X39" i="3"/>
  <c r="X26" i="3"/>
  <c r="AK38" i="3"/>
  <c r="AX24" i="3"/>
  <c r="AK53" i="3"/>
  <c r="X38" i="3"/>
  <c r="AX8" i="3"/>
  <c r="X24" i="3"/>
  <c r="X54" i="3"/>
  <c r="AK11" i="3"/>
  <c r="K26" i="3"/>
  <c r="AX25" i="3"/>
  <c r="AK23" i="3"/>
  <c r="AX40" i="3"/>
  <c r="X70" i="3"/>
  <c r="K25" i="3"/>
  <c r="X40" i="3"/>
  <c r="AX10" i="3"/>
  <c r="AK55" i="3"/>
  <c r="X11" i="3"/>
  <c r="X71" i="3"/>
  <c r="BK26" i="3"/>
  <c r="X41" i="3"/>
  <c r="AX41" i="3"/>
  <c r="AX11" i="3"/>
  <c r="X55" i="3"/>
  <c r="AK56" i="3"/>
  <c r="X8" i="3"/>
  <c r="K38" i="3"/>
  <c r="AK69" i="3"/>
  <c r="BK39" i="3"/>
  <c r="BK25" i="3"/>
  <c r="K55" i="3"/>
  <c r="AK25" i="3"/>
  <c r="K56" i="3"/>
  <c r="K23" i="3"/>
  <c r="BK38" i="3"/>
  <c r="X53" i="3"/>
  <c r="X69" i="3"/>
  <c r="BK24" i="3"/>
  <c r="X9" i="3"/>
  <c r="AK10" i="3"/>
  <c r="X10" i="3"/>
  <c r="AK26" i="3"/>
  <c r="BK23" i="3"/>
  <c r="AX38" i="3"/>
  <c r="X23" i="3"/>
  <c r="AK8" i="3"/>
  <c r="AK54" i="3"/>
  <c r="E7" i="30"/>
  <c r="K10" i="3"/>
  <c r="X25" i="3"/>
  <c r="E7" i="29"/>
  <c r="K9" i="3"/>
  <c r="BK8" i="3"/>
  <c r="AX39" i="3"/>
  <c r="K54" i="3"/>
  <c r="AX9" i="3"/>
  <c r="AK68" i="3"/>
  <c r="E7" i="28"/>
  <c r="K8" i="3"/>
  <c r="AK24" i="3"/>
  <c r="K24" i="3"/>
  <c r="BK9" i="3"/>
  <c r="AK40" i="3"/>
  <c r="BK10" i="3"/>
  <c r="BK40" i="3"/>
  <c r="AK71" i="3"/>
  <c r="AK41" i="3"/>
  <c r="BK11" i="3"/>
  <c r="E7" i="31"/>
  <c r="K11" i="3"/>
  <c r="BM8" i="3"/>
  <c r="BL8" i="3"/>
  <c r="BM9" i="3"/>
  <c r="BL9" i="3"/>
  <c r="BM10" i="3"/>
  <c r="BL10" i="3"/>
  <c r="BM40" i="3"/>
  <c r="BL40" i="3"/>
  <c r="BM11" i="3"/>
  <c r="BL11" i="3"/>
  <c r="BM39" i="3"/>
  <c r="BL39" i="3"/>
  <c r="BM25" i="3"/>
  <c r="BL25" i="3"/>
  <c r="BM38" i="3"/>
  <c r="BL38" i="3"/>
  <c r="BM24" i="3"/>
  <c r="BL24" i="3"/>
  <c r="L71" i="3"/>
  <c r="BM41" i="3"/>
  <c r="BL41" i="3"/>
  <c r="BM23" i="3"/>
  <c r="BL23" i="3"/>
  <c r="BM26" i="3"/>
  <c r="BL26" i="3"/>
  <c r="AZ39" i="3"/>
  <c r="AY39" i="3"/>
  <c r="AZ24" i="3"/>
  <c r="AY24" i="3"/>
  <c r="AZ23" i="3"/>
  <c r="AY23" i="3"/>
  <c r="AZ8" i="3"/>
  <c r="AY8" i="3"/>
  <c r="M71" i="3"/>
  <c r="AZ38" i="3"/>
  <c r="AY38" i="3"/>
  <c r="AZ25" i="3"/>
  <c r="AY25" i="3"/>
  <c r="AZ26" i="3"/>
  <c r="AY26" i="3"/>
  <c r="M69" i="3"/>
  <c r="AZ40" i="3"/>
  <c r="AY40" i="3"/>
  <c r="AZ10" i="3"/>
  <c r="AY10" i="3"/>
  <c r="AZ41" i="3"/>
  <c r="AY41" i="3"/>
  <c r="AZ9" i="3"/>
  <c r="AY9" i="3"/>
  <c r="AZ11" i="3"/>
  <c r="AY11" i="3"/>
  <c r="AL68" i="3"/>
  <c r="AM68" i="3"/>
  <c r="AM53" i="3"/>
  <c r="AL53" i="3"/>
  <c r="AM38" i="3"/>
  <c r="AL38" i="3"/>
  <c r="AM23" i="3"/>
  <c r="AL23" i="3"/>
  <c r="AM8" i="3"/>
  <c r="AL8" i="3"/>
  <c r="AL69" i="3"/>
  <c r="AM69" i="3"/>
  <c r="AL54" i="3"/>
  <c r="AM54" i="3"/>
  <c r="AM9" i="3"/>
  <c r="AL9" i="3"/>
  <c r="AM24" i="3"/>
  <c r="AL24" i="3"/>
  <c r="AM39" i="3"/>
  <c r="AL39" i="3"/>
  <c r="AM70" i="3"/>
  <c r="AL70" i="3"/>
  <c r="AM10" i="3"/>
  <c r="AL10" i="3"/>
  <c r="AM40" i="3"/>
  <c r="AL40" i="3"/>
  <c r="AM25" i="3"/>
  <c r="AL25" i="3"/>
  <c r="AM55" i="3"/>
  <c r="AL55" i="3"/>
  <c r="AM71" i="3"/>
  <c r="AL71" i="3"/>
  <c r="AM11" i="3"/>
  <c r="AL11" i="3"/>
  <c r="AM41" i="3"/>
  <c r="AL41" i="3"/>
  <c r="AM26" i="3"/>
  <c r="AL26" i="3"/>
  <c r="AM56" i="3"/>
  <c r="AL56" i="3"/>
  <c r="Z38" i="3"/>
  <c r="Y38" i="3"/>
  <c r="Z24" i="3"/>
  <c r="Y24" i="3"/>
  <c r="Z54" i="3"/>
  <c r="Y54" i="3"/>
  <c r="Z8" i="3"/>
  <c r="Y8" i="3"/>
  <c r="Z53" i="3"/>
  <c r="Y53" i="3"/>
  <c r="Z69" i="3"/>
  <c r="Y69" i="3"/>
  <c r="Z9" i="3"/>
  <c r="Y9" i="3"/>
  <c r="Z10" i="3"/>
  <c r="Y10" i="3"/>
  <c r="Z23" i="3"/>
  <c r="Y23" i="3"/>
  <c r="Z55" i="3"/>
  <c r="Y55" i="3"/>
  <c r="Z25" i="3"/>
  <c r="Y25" i="3"/>
  <c r="Z56" i="3"/>
  <c r="Y56" i="3"/>
  <c r="Z39" i="3"/>
  <c r="Y39" i="3"/>
  <c r="M68" i="3"/>
  <c r="Z70" i="3"/>
  <c r="Y70" i="3"/>
  <c r="Z40" i="3"/>
  <c r="Y40" i="3"/>
  <c r="Z11" i="3"/>
  <c r="Y11" i="3"/>
  <c r="Z26" i="3"/>
  <c r="Y26" i="3"/>
  <c r="Z71" i="3"/>
  <c r="Y71" i="3"/>
  <c r="Z41" i="3"/>
  <c r="Y41" i="3"/>
  <c r="Z68" i="3"/>
  <c r="Y68" i="3"/>
  <c r="M70" i="3"/>
  <c r="M24" i="3"/>
  <c r="L24" i="3"/>
  <c r="M11" i="3"/>
  <c r="I7" i="31" s="1"/>
  <c r="L11" i="3"/>
  <c r="H7" i="31" s="1"/>
  <c r="M26" i="3"/>
  <c r="L26" i="3"/>
  <c r="L23" i="3"/>
  <c r="M23" i="3"/>
  <c r="M38" i="3"/>
  <c r="L38" i="3"/>
  <c r="M55" i="3"/>
  <c r="L55" i="3"/>
  <c r="M56" i="3"/>
  <c r="L56" i="3"/>
  <c r="L68" i="3"/>
  <c r="M8" i="3"/>
  <c r="L8" i="3"/>
  <c r="M10" i="3"/>
  <c r="L10" i="3"/>
  <c r="M40" i="3"/>
  <c r="L40" i="3"/>
  <c r="M41" i="3"/>
  <c r="L41" i="3"/>
  <c r="L70" i="3"/>
  <c r="M53" i="3"/>
  <c r="L53" i="3"/>
  <c r="L9" i="3"/>
  <c r="M9" i="3"/>
  <c r="L39" i="3"/>
  <c r="M39" i="3"/>
  <c r="M25" i="3"/>
  <c r="L25" i="3"/>
  <c r="L69" i="3"/>
  <c r="L54" i="3"/>
  <c r="M54" i="3"/>
  <c r="H7" i="30" l="1"/>
  <c r="I7" i="30"/>
  <c r="H7" i="29"/>
  <c r="I7" i="29"/>
  <c r="H7" i="28"/>
  <c r="I7" i="28"/>
  <c r="K70" i="2"/>
  <c r="AK10" i="2"/>
  <c r="D6" i="30"/>
  <c r="C6" i="30"/>
  <c r="B6" i="30"/>
  <c r="BK10" i="2"/>
  <c r="AK40" i="2"/>
  <c r="D6" i="29"/>
  <c r="C6" i="29"/>
  <c r="B6" i="29"/>
  <c r="K69" i="2"/>
  <c r="B6" i="28"/>
  <c r="D6" i="28"/>
  <c r="C6" i="28"/>
  <c r="K68" i="2"/>
  <c r="X25" i="2" l="1"/>
  <c r="AK39" i="2"/>
  <c r="K40" i="2"/>
  <c r="K25" i="2"/>
  <c r="X9" i="2"/>
  <c r="K55" i="2"/>
  <c r="BK8" i="2"/>
  <c r="AK25" i="2"/>
  <c r="AX25" i="2"/>
  <c r="BK9" i="2"/>
  <c r="K53" i="2"/>
  <c r="BK23" i="2"/>
  <c r="X38" i="2"/>
  <c r="AK53" i="2"/>
  <c r="AX38" i="2"/>
  <c r="K24" i="2"/>
  <c r="K39" i="2"/>
  <c r="BK39" i="2"/>
  <c r="X54" i="2"/>
  <c r="AX24" i="2"/>
  <c r="AK70" i="2"/>
  <c r="X55" i="2"/>
  <c r="BK40" i="2"/>
  <c r="AK54" i="2"/>
  <c r="BK24" i="2"/>
  <c r="X39" i="2"/>
  <c r="X69" i="2"/>
  <c r="AK23" i="2"/>
  <c r="AK24" i="2"/>
  <c r="AK68" i="2"/>
  <c r="X70" i="2"/>
  <c r="AK8" i="2"/>
  <c r="X53" i="2"/>
  <c r="AX23" i="2"/>
  <c r="X40" i="2"/>
  <c r="AX10" i="2"/>
  <c r="AX40" i="2"/>
  <c r="K38" i="2"/>
  <c r="AK9" i="2"/>
  <c r="X68" i="2"/>
  <c r="K54" i="2"/>
  <c r="AX9" i="2"/>
  <c r="AK55" i="2"/>
  <c r="BK25" i="2"/>
  <c r="X10" i="2"/>
  <c r="X8" i="2"/>
  <c r="AK38" i="2"/>
  <c r="AK69" i="2"/>
  <c r="X23" i="2"/>
  <c r="E6" i="28"/>
  <c r="K8" i="2"/>
  <c r="AX39" i="2"/>
  <c r="X24" i="2"/>
  <c r="E6" i="30"/>
  <c r="K10" i="2"/>
  <c r="BK38" i="2"/>
  <c r="K23" i="2"/>
  <c r="AX8" i="2"/>
  <c r="E6" i="29"/>
  <c r="K9" i="2"/>
  <c r="M68" i="2"/>
  <c r="BM38" i="2"/>
  <c r="BL38" i="2"/>
  <c r="BL39" i="2"/>
  <c r="BM39" i="2"/>
  <c r="BM40" i="2"/>
  <c r="BL40" i="2"/>
  <c r="BM8" i="2"/>
  <c r="BL8" i="2"/>
  <c r="BL24" i="2"/>
  <c r="BM24" i="2"/>
  <c r="BL9" i="2"/>
  <c r="BM9" i="2"/>
  <c r="BM23" i="2"/>
  <c r="BL23" i="2"/>
  <c r="BM10" i="2"/>
  <c r="BL10" i="2"/>
  <c r="BM25" i="2"/>
  <c r="BL25" i="2"/>
  <c r="AZ38" i="2"/>
  <c r="AY38" i="2"/>
  <c r="AY24" i="2"/>
  <c r="AZ24" i="2"/>
  <c r="AZ25" i="2"/>
  <c r="AY25" i="2"/>
  <c r="AZ23" i="2"/>
  <c r="AY23" i="2"/>
  <c r="AZ10" i="2"/>
  <c r="AY10" i="2"/>
  <c r="AZ40" i="2"/>
  <c r="AY40" i="2"/>
  <c r="AY9" i="2"/>
  <c r="AZ9" i="2"/>
  <c r="AY39" i="2"/>
  <c r="AZ39" i="2"/>
  <c r="AZ8" i="2"/>
  <c r="AY8" i="2"/>
  <c r="AM53" i="2"/>
  <c r="AL53" i="2"/>
  <c r="M69" i="2"/>
  <c r="AM70" i="2"/>
  <c r="AL70" i="2"/>
  <c r="AM8" i="2"/>
  <c r="AL8" i="2"/>
  <c r="AM54" i="2"/>
  <c r="AL54" i="2"/>
  <c r="AM9" i="2"/>
  <c r="AL9" i="2"/>
  <c r="AM23" i="2"/>
  <c r="AL23" i="2"/>
  <c r="M70" i="2"/>
  <c r="AM68" i="2"/>
  <c r="AL68" i="2"/>
  <c r="AM24" i="2"/>
  <c r="AL24" i="2"/>
  <c r="AM39" i="2"/>
  <c r="AL39" i="2"/>
  <c r="AM40" i="2"/>
  <c r="AL40" i="2"/>
  <c r="AM10" i="2"/>
  <c r="AL10" i="2"/>
  <c r="AM55" i="2"/>
  <c r="AL55" i="2"/>
  <c r="AM38" i="2"/>
  <c r="AL38" i="2"/>
  <c r="AM69" i="2"/>
  <c r="AL69" i="2"/>
  <c r="AM25" i="2"/>
  <c r="AL25" i="2"/>
  <c r="Z38" i="2"/>
  <c r="Y38" i="2"/>
  <c r="Z24" i="2"/>
  <c r="Y24" i="2"/>
  <c r="Y23" i="2"/>
  <c r="Z23" i="2"/>
  <c r="Z54" i="2"/>
  <c r="Y54" i="2"/>
  <c r="Z55" i="2"/>
  <c r="Y55" i="2"/>
  <c r="L68" i="2"/>
  <c r="Z40" i="2"/>
  <c r="Y40" i="2"/>
  <c r="Y53" i="2"/>
  <c r="Z53" i="2"/>
  <c r="Z39" i="2"/>
  <c r="Y39" i="2"/>
  <c r="Z69" i="2"/>
  <c r="Y69" i="2"/>
  <c r="L70" i="2"/>
  <c r="Y68" i="2"/>
  <c r="Z68" i="2"/>
  <c r="Z25" i="2"/>
  <c r="Y25" i="2"/>
  <c r="Z10" i="2"/>
  <c r="Y10" i="2"/>
  <c r="L69" i="2"/>
  <c r="Z9" i="2"/>
  <c r="Y9" i="2"/>
  <c r="Z8" i="2"/>
  <c r="Y8" i="2"/>
  <c r="Z70" i="2"/>
  <c r="Y70" i="2"/>
  <c r="M38" i="2"/>
  <c r="L38" i="2"/>
  <c r="M53" i="2"/>
  <c r="L53" i="2"/>
  <c r="M23" i="2"/>
  <c r="L23" i="2"/>
  <c r="L8" i="2"/>
  <c r="H6" i="28" s="1"/>
  <c r="M8" i="2"/>
  <c r="I6" i="28" s="1"/>
  <c r="M54" i="2"/>
  <c r="L54" i="2"/>
  <c r="M24" i="2"/>
  <c r="L24" i="2"/>
  <c r="M39" i="2"/>
  <c r="L39" i="2"/>
  <c r="M9" i="2"/>
  <c r="L9" i="2"/>
  <c r="M40" i="2"/>
  <c r="L40" i="2"/>
  <c r="M10" i="2"/>
  <c r="L10" i="2"/>
  <c r="M55" i="2"/>
  <c r="L55" i="2"/>
  <c r="M25" i="2"/>
  <c r="L25" i="2"/>
  <c r="J70" i="26"/>
  <c r="AJ68" i="26"/>
  <c r="AJ56" i="26"/>
  <c r="J55" i="26"/>
  <c r="AJ53" i="26"/>
  <c r="AW41" i="26"/>
  <c r="J41" i="26"/>
  <c r="BJ40" i="26"/>
  <c r="W40" i="26"/>
  <c r="J40" i="26"/>
  <c r="AJ39" i="26"/>
  <c r="J39" i="26"/>
  <c r="AW38" i="26"/>
  <c r="AJ38" i="26"/>
  <c r="BJ26" i="26"/>
  <c r="J26" i="26"/>
  <c r="W24" i="26"/>
  <c r="BJ23" i="26"/>
  <c r="W9" i="26"/>
  <c r="G30" i="28"/>
  <c r="AJ70" i="25"/>
  <c r="J70" i="25"/>
  <c r="J56" i="25"/>
  <c r="J54" i="25"/>
  <c r="AW39" i="25"/>
  <c r="W39" i="25"/>
  <c r="J38" i="25"/>
  <c r="AW26" i="25"/>
  <c r="BJ24" i="25"/>
  <c r="AJ24" i="25"/>
  <c r="BJ11" i="25"/>
  <c r="AW11" i="25"/>
  <c r="J11" i="25"/>
  <c r="J70" i="24"/>
  <c r="W53" i="24"/>
  <c r="BJ41" i="24"/>
  <c r="J40" i="24"/>
  <c r="W38" i="24"/>
  <c r="J38" i="24"/>
  <c r="J25" i="24"/>
  <c r="AW24" i="24"/>
  <c r="W23" i="24"/>
  <c r="AW11" i="24"/>
  <c r="W71" i="23"/>
  <c r="J70" i="23"/>
  <c r="J56" i="23"/>
  <c r="J54" i="23"/>
  <c r="AJ53" i="23"/>
  <c r="J53" i="23"/>
  <c r="J40" i="23"/>
  <c r="W39" i="23"/>
  <c r="AW38" i="23"/>
  <c r="J26" i="23"/>
  <c r="AW25" i="23"/>
  <c r="AJ25" i="23"/>
  <c r="AW11" i="23"/>
  <c r="BJ40" i="21"/>
  <c r="J40" i="21"/>
  <c r="AJ38" i="21"/>
  <c r="W38" i="21"/>
  <c r="BJ26" i="21"/>
  <c r="AJ26" i="21"/>
  <c r="BJ25" i="21"/>
  <c r="AW11" i="21"/>
  <c r="W56" i="20"/>
  <c r="J55" i="20"/>
  <c r="W54" i="20"/>
  <c r="J54" i="20"/>
  <c r="W40" i="20"/>
  <c r="J40" i="20"/>
  <c r="W39" i="20"/>
  <c r="J39" i="20"/>
  <c r="BJ38" i="20"/>
  <c r="AW38" i="20"/>
  <c r="AJ38" i="20"/>
  <c r="W38" i="20"/>
  <c r="AW26" i="20"/>
  <c r="W26" i="20"/>
  <c r="AJ24" i="20"/>
  <c r="BJ23" i="20"/>
  <c r="BJ11" i="20"/>
  <c r="W71" i="19"/>
  <c r="W55" i="19"/>
  <c r="AW41" i="19"/>
  <c r="BJ40" i="19"/>
  <c r="AJ40" i="19"/>
  <c r="J40" i="19"/>
  <c r="AJ38" i="19"/>
  <c r="AW26" i="19"/>
  <c r="W26" i="19"/>
  <c r="J26" i="19"/>
  <c r="J25" i="19"/>
  <c r="AJ24" i="19"/>
  <c r="AJ70" i="18"/>
  <c r="AJ56" i="18"/>
  <c r="J54" i="18"/>
  <c r="J41" i="18"/>
  <c r="W40" i="18"/>
  <c r="AJ39" i="18"/>
  <c r="W39" i="18"/>
  <c r="J39" i="18"/>
  <c r="BJ38" i="18"/>
  <c r="AJ38" i="18"/>
  <c r="BJ26" i="18"/>
  <c r="W26" i="18"/>
  <c r="J26" i="18"/>
  <c r="AW25" i="18"/>
  <c r="J23" i="18"/>
  <c r="AW10" i="18"/>
  <c r="G22" i="30"/>
  <c r="AJ71" i="17"/>
  <c r="W70" i="17"/>
  <c r="W55" i="17"/>
  <c r="J55" i="17"/>
  <c r="AJ53" i="17"/>
  <c r="W53" i="17"/>
  <c r="J53" i="17"/>
  <c r="BJ40" i="17"/>
  <c r="AJ40" i="17"/>
  <c r="J40" i="17"/>
  <c r="AW39" i="17"/>
  <c r="AJ39" i="17"/>
  <c r="BJ38" i="17"/>
  <c r="AW38" i="17"/>
  <c r="J38" i="17"/>
  <c r="BJ26" i="17"/>
  <c r="AW26" i="17"/>
  <c r="AJ26" i="17"/>
  <c r="W26" i="17"/>
  <c r="J26" i="17"/>
  <c r="AJ25" i="17"/>
  <c r="W25" i="17"/>
  <c r="J11" i="17"/>
  <c r="F21" i="31" s="1"/>
  <c r="BJ8" i="17"/>
  <c r="AJ70" i="16"/>
  <c r="J70" i="16"/>
  <c r="J55" i="16"/>
  <c r="J54" i="16"/>
  <c r="W53" i="16"/>
  <c r="BJ41" i="16"/>
  <c r="AW39" i="16"/>
  <c r="J25" i="16"/>
  <c r="W23" i="16"/>
  <c r="W11" i="16"/>
  <c r="AW10" i="16"/>
  <c r="W41" i="15"/>
  <c r="BJ40" i="15"/>
  <c r="W39" i="15"/>
  <c r="BJ38" i="15"/>
  <c r="AJ26" i="15"/>
  <c r="W11" i="15"/>
  <c r="W71" i="14"/>
  <c r="AJ69" i="14"/>
  <c r="J55" i="14"/>
  <c r="J53" i="14"/>
  <c r="AW41" i="14"/>
  <c r="AJ41" i="14"/>
  <c r="J39" i="14"/>
  <c r="W38" i="14"/>
  <c r="AW26" i="14"/>
  <c r="W26" i="14"/>
  <c r="BJ25" i="14"/>
  <c r="AW25" i="14"/>
  <c r="AW24" i="14"/>
  <c r="J24" i="14"/>
  <c r="G18" i="30"/>
  <c r="AJ71" i="13"/>
  <c r="W71" i="13"/>
  <c r="W56" i="13"/>
  <c r="W41" i="13"/>
  <c r="BJ40" i="13"/>
  <c r="BJ26" i="13"/>
  <c r="BJ9" i="13"/>
  <c r="W9" i="13"/>
  <c r="W8" i="13"/>
  <c r="J71" i="12"/>
  <c r="AJ70" i="12"/>
  <c r="AJ55" i="12"/>
  <c r="J55" i="12"/>
  <c r="AW41" i="12"/>
  <c r="J41" i="12"/>
  <c r="BJ40" i="12"/>
  <c r="AJ40" i="12"/>
  <c r="BJ39" i="12"/>
  <c r="J39" i="12"/>
  <c r="AJ38" i="12"/>
  <c r="W38" i="12"/>
  <c r="J38" i="12"/>
  <c r="AW26" i="12"/>
  <c r="AJ23" i="12"/>
  <c r="BJ11" i="12"/>
  <c r="G16" i="31"/>
  <c r="G16" i="28"/>
  <c r="J8" i="12"/>
  <c r="F16" i="28" s="1"/>
  <c r="AJ56" i="11"/>
  <c r="J56" i="11"/>
  <c r="W55" i="11"/>
  <c r="J55" i="11"/>
  <c r="BJ40" i="11"/>
  <c r="J40" i="11"/>
  <c r="AW26" i="11"/>
  <c r="AJ25" i="11"/>
  <c r="AW23" i="11"/>
  <c r="W10" i="11"/>
  <c r="W71" i="10"/>
  <c r="J68" i="10"/>
  <c r="J53" i="10"/>
  <c r="BJ39" i="10"/>
  <c r="J39" i="10"/>
  <c r="BJ38" i="10"/>
  <c r="W38" i="10"/>
  <c r="AW25" i="10"/>
  <c r="W25" i="10"/>
  <c r="AW23" i="10"/>
  <c r="W71" i="9"/>
  <c r="W69" i="9"/>
  <c r="W68" i="9"/>
  <c r="W56" i="9"/>
  <c r="W55" i="9"/>
  <c r="J55" i="9"/>
  <c r="J54" i="9"/>
  <c r="J53" i="9"/>
  <c r="AJ41" i="9"/>
  <c r="BJ40" i="9"/>
  <c r="J40" i="9"/>
  <c r="BJ38" i="9"/>
  <c r="W38" i="9"/>
  <c r="W25" i="9"/>
  <c r="AJ24" i="9"/>
  <c r="AW23" i="9"/>
  <c r="BJ11" i="9"/>
  <c r="G13" i="31"/>
  <c r="J11" i="9"/>
  <c r="F13" i="31" s="1"/>
  <c r="J55" i="8"/>
  <c r="W53" i="8"/>
  <c r="BJ41" i="8"/>
  <c r="AW41" i="8"/>
  <c r="W39" i="8"/>
  <c r="BJ38" i="8"/>
  <c r="AJ38" i="8"/>
  <c r="AW24" i="8"/>
  <c r="AJ9" i="8"/>
  <c r="AJ8" i="8"/>
  <c r="W68" i="7"/>
  <c r="AJ56" i="7"/>
  <c r="AJ53" i="7"/>
  <c r="J53" i="7"/>
  <c r="AW41" i="7"/>
  <c r="BJ40" i="7"/>
  <c r="AJ39" i="7"/>
  <c r="W39" i="7"/>
  <c r="J39" i="7"/>
  <c r="AW38" i="7"/>
  <c r="W38" i="7"/>
  <c r="BJ26" i="7"/>
  <c r="J25" i="7"/>
  <c r="W23" i="7"/>
  <c r="AW11" i="7"/>
  <c r="AJ10" i="7"/>
  <c r="AJ9" i="7"/>
  <c r="AJ70" i="6"/>
  <c r="J70" i="6"/>
  <c r="J54" i="6"/>
  <c r="W39" i="6"/>
  <c r="AJ26" i="6"/>
  <c r="BJ24" i="6"/>
  <c r="AJ24" i="6"/>
  <c r="W10" i="6"/>
  <c r="G10" i="28"/>
  <c r="AJ56" i="5"/>
  <c r="W56" i="5"/>
  <c r="AJ55" i="5"/>
  <c r="W53" i="5"/>
  <c r="BJ41" i="5"/>
  <c r="BJ40" i="5"/>
  <c r="AJ39" i="5"/>
  <c r="J39" i="5"/>
  <c r="AW38" i="5"/>
  <c r="BJ26" i="5"/>
  <c r="W24" i="5"/>
  <c r="AJ68" i="4"/>
  <c r="J68" i="4"/>
  <c r="W56" i="4"/>
  <c r="W40" i="4"/>
  <c r="BJ38" i="4"/>
  <c r="W38" i="4"/>
  <c r="BJ25" i="4"/>
  <c r="AW25" i="4"/>
  <c r="AJ23" i="4"/>
  <c r="AJ70" i="3"/>
  <c r="AJ69" i="3"/>
  <c r="J68" i="3"/>
  <c r="AJ56" i="3"/>
  <c r="AJ55" i="3"/>
  <c r="J55" i="3"/>
  <c r="AJ54" i="3"/>
  <c r="W54" i="3"/>
  <c r="W53" i="3"/>
  <c r="J53" i="3"/>
  <c r="AW41" i="3"/>
  <c r="J41" i="3"/>
  <c r="AJ40" i="3"/>
  <c r="BJ39" i="3"/>
  <c r="AW39" i="3"/>
  <c r="J39" i="3"/>
  <c r="BJ38" i="3"/>
  <c r="AJ38" i="3"/>
  <c r="BJ26" i="3"/>
  <c r="W26" i="3"/>
  <c r="BJ25" i="3"/>
  <c r="J25" i="3"/>
  <c r="BJ23" i="3"/>
  <c r="AJ11" i="3"/>
  <c r="J10" i="3"/>
  <c r="F7" i="30" s="1"/>
  <c r="AJ70" i="2"/>
  <c r="AJ53" i="2"/>
  <c r="W39" i="2"/>
  <c r="BJ38" i="2"/>
  <c r="AW38" i="2"/>
  <c r="AW25" i="2"/>
  <c r="W25" i="2"/>
  <c r="AJ10" i="2"/>
  <c r="W8" i="2"/>
  <c r="I6" i="30" l="1"/>
  <c r="H6" i="30"/>
  <c r="H6" i="29"/>
  <c r="I6" i="29"/>
  <c r="X41" i="2"/>
  <c r="AJ11" i="2"/>
  <c r="K41" i="2"/>
  <c r="W71" i="2"/>
  <c r="AK71" i="2"/>
  <c r="X26" i="2"/>
  <c r="AX41" i="2"/>
  <c r="AJ8" i="26"/>
  <c r="J9" i="26"/>
  <c r="BJ8" i="26"/>
  <c r="J23" i="26"/>
  <c r="J11" i="26"/>
  <c r="AW24" i="26"/>
  <c r="J38" i="26"/>
  <c r="J8" i="26"/>
  <c r="F30" i="28" s="1"/>
  <c r="AW11" i="26"/>
  <c r="BJ39" i="26"/>
  <c r="AJ40" i="26"/>
  <c r="AJ10" i="26"/>
  <c r="J24" i="26"/>
  <c r="BJ24" i="26"/>
  <c r="W10" i="26"/>
  <c r="AW10" i="26"/>
  <c r="AJ11" i="26"/>
  <c r="W39" i="26"/>
  <c r="J53" i="26"/>
  <c r="AW8" i="26"/>
  <c r="AW23" i="26"/>
  <c r="AW25" i="26"/>
  <c r="AJ54" i="26"/>
  <c r="AJ55" i="26"/>
  <c r="J25" i="26"/>
  <c r="W38" i="26"/>
  <c r="W53" i="26"/>
  <c r="W56" i="26"/>
  <c r="W69" i="26"/>
  <c r="W70" i="26"/>
  <c r="AJ25" i="26"/>
  <c r="BJ25" i="26"/>
  <c r="AJ26" i="26"/>
  <c r="AW26" i="26"/>
  <c r="W23" i="26"/>
  <c r="AJ69" i="26"/>
  <c r="AJ23" i="26"/>
  <c r="AJ24" i="26"/>
  <c r="J56" i="26"/>
  <c r="J68" i="26"/>
  <c r="J69" i="26"/>
  <c r="AJ70" i="26"/>
  <c r="BJ41" i="26"/>
  <c r="BJ38" i="26"/>
  <c r="AW39" i="26"/>
  <c r="J54" i="26"/>
  <c r="AJ71" i="26"/>
  <c r="W25" i="25"/>
  <c r="BJ26" i="25"/>
  <c r="G29" i="28"/>
  <c r="BJ10" i="25"/>
  <c r="AJ8" i="25"/>
  <c r="J23" i="25"/>
  <c r="W24" i="25"/>
  <c r="AW9" i="25"/>
  <c r="BJ41" i="25"/>
  <c r="J25" i="25"/>
  <c r="AJ40" i="25"/>
  <c r="W68" i="25"/>
  <c r="W69" i="25"/>
  <c r="J9" i="25"/>
  <c r="BJ9" i="25"/>
  <c r="W23" i="25"/>
  <c r="AW23" i="25"/>
  <c r="BJ25" i="25"/>
  <c r="W38" i="25"/>
  <c r="AJ38" i="25"/>
  <c r="J41" i="25"/>
  <c r="AJ41" i="25"/>
  <c r="AJ53" i="25"/>
  <c r="AJ56" i="25"/>
  <c r="BJ8" i="25"/>
  <c r="AJ54" i="25"/>
  <c r="AJ69" i="25"/>
  <c r="AJ9" i="25"/>
  <c r="W11" i="25"/>
  <c r="BJ23" i="25"/>
  <c r="BJ38" i="25"/>
  <c r="W41" i="25"/>
  <c r="AW10" i="25"/>
  <c r="J24" i="25"/>
  <c r="AJ25" i="25"/>
  <c r="AW25" i="25"/>
  <c r="AJ26" i="25"/>
  <c r="J39" i="25"/>
  <c r="J26" i="25"/>
  <c r="J40" i="25"/>
  <c r="W55" i="25"/>
  <c r="W71" i="25"/>
  <c r="BJ40" i="25"/>
  <c r="AJ39" i="25"/>
  <c r="BJ39" i="25"/>
  <c r="AW41" i="25"/>
  <c r="W70" i="25"/>
  <c r="J55" i="25"/>
  <c r="AJ68" i="25"/>
  <c r="J71" i="25"/>
  <c r="W56" i="25"/>
  <c r="J26" i="24"/>
  <c r="BJ9" i="24"/>
  <c r="W11" i="24"/>
  <c r="J23" i="24"/>
  <c r="AW23" i="24"/>
  <c r="BJ23" i="24"/>
  <c r="AJ26" i="24"/>
  <c r="AJ38" i="24"/>
  <c r="BJ39" i="24"/>
  <c r="W9" i="24"/>
  <c r="W10" i="24"/>
  <c r="AJ11" i="24"/>
  <c r="AW8" i="24"/>
  <c r="W8" i="24"/>
  <c r="AJ23" i="24"/>
  <c r="AJ9" i="24"/>
  <c r="AW25" i="24"/>
  <c r="BJ10" i="24"/>
  <c r="BJ25" i="24"/>
  <c r="BJ38" i="24"/>
  <c r="AJ56" i="24"/>
  <c r="AJ25" i="24"/>
  <c r="W26" i="24"/>
  <c r="AW39" i="24"/>
  <c r="W54" i="24"/>
  <c r="AW10" i="24"/>
  <c r="W39" i="24"/>
  <c r="AJ8" i="24"/>
  <c r="AW9" i="24"/>
  <c r="BJ11" i="24"/>
  <c r="W25" i="24"/>
  <c r="W41" i="24"/>
  <c r="AJ55" i="24"/>
  <c r="J68" i="24"/>
  <c r="AJ68" i="24"/>
  <c r="BJ24" i="24"/>
  <c r="W69" i="24"/>
  <c r="AJ70" i="24"/>
  <c r="W71" i="24"/>
  <c r="BJ40" i="24"/>
  <c r="AW26" i="24"/>
  <c r="W40" i="24"/>
  <c r="J54" i="24"/>
  <c r="J39" i="24"/>
  <c r="AJ41" i="24"/>
  <c r="W55" i="24"/>
  <c r="AW41" i="24"/>
  <c r="J55" i="24"/>
  <c r="J53" i="24"/>
  <c r="AJ53" i="24"/>
  <c r="W56" i="24"/>
  <c r="AJ69" i="24"/>
  <c r="BJ8" i="23"/>
  <c r="J23" i="23"/>
  <c r="AW24" i="23"/>
  <c r="W23" i="23"/>
  <c r="BJ24" i="23"/>
  <c r="J24" i="23"/>
  <c r="AJ24" i="23"/>
  <c r="J10" i="23"/>
  <c r="J11" i="23"/>
  <c r="AJ8" i="23"/>
  <c r="BJ11" i="23"/>
  <c r="AJ23" i="23"/>
  <c r="J9" i="23"/>
  <c r="AJ9" i="23"/>
  <c r="W11" i="23"/>
  <c r="W70" i="23"/>
  <c r="AW23" i="23"/>
  <c r="W24" i="23"/>
  <c r="W38" i="23"/>
  <c r="J41" i="23"/>
  <c r="J8" i="23"/>
  <c r="F27" i="28" s="1"/>
  <c r="W10" i="23"/>
  <c r="BJ25" i="23"/>
  <c r="AJ39" i="23"/>
  <c r="J25" i="23"/>
  <c r="W53" i="23"/>
  <c r="W8" i="23"/>
  <c r="AJ10" i="23"/>
  <c r="W25" i="23"/>
  <c r="AJ40" i="23"/>
  <c r="W41" i="23"/>
  <c r="AW41" i="23"/>
  <c r="J71" i="23"/>
  <c r="AW26" i="23"/>
  <c r="BJ26" i="23"/>
  <c r="BJ38" i="23"/>
  <c r="J39" i="23"/>
  <c r="BJ40" i="23"/>
  <c r="AJ41" i="23"/>
  <c r="W55" i="23"/>
  <c r="AJ56" i="23"/>
  <c r="AJ26" i="23"/>
  <c r="AW39" i="23"/>
  <c r="J69" i="23"/>
  <c r="AJ69" i="23"/>
  <c r="BJ39" i="23"/>
  <c r="W40" i="23"/>
  <c r="W54" i="23"/>
  <c r="J55" i="23"/>
  <c r="AJ68" i="23"/>
  <c r="AW40" i="23"/>
  <c r="AJ55" i="23"/>
  <c r="W56" i="23"/>
  <c r="AW9" i="21"/>
  <c r="W24" i="21"/>
  <c r="J24" i="21"/>
  <c r="W9" i="21"/>
  <c r="W10" i="21"/>
  <c r="J11" i="21"/>
  <c r="AJ8" i="21"/>
  <c r="BJ9" i="21"/>
  <c r="AJ24" i="21"/>
  <c r="J8" i="21"/>
  <c r="F25" i="28" s="1"/>
  <c r="AJ9" i="21"/>
  <c r="W11" i="21"/>
  <c r="AJ25" i="21"/>
  <c r="AW38" i="21"/>
  <c r="BJ38" i="21"/>
  <c r="W53" i="21"/>
  <c r="W54" i="21"/>
  <c r="BJ8" i="21"/>
  <c r="J23" i="21"/>
  <c r="AJ23" i="21"/>
  <c r="J56" i="21"/>
  <c r="W71" i="21"/>
  <c r="BJ39" i="21"/>
  <c r="W41" i="21"/>
  <c r="AW8" i="21"/>
  <c r="J10" i="21"/>
  <c r="BJ10" i="21"/>
  <c r="AW24" i="21"/>
  <c r="J25" i="21"/>
  <c r="W68" i="21"/>
  <c r="BJ11" i="21"/>
  <c r="AW26" i="21"/>
  <c r="AW41" i="21"/>
  <c r="AJ53" i="21"/>
  <c r="G25" i="28"/>
  <c r="AJ10" i="21"/>
  <c r="AW10" i="21"/>
  <c r="W23" i="21"/>
  <c r="BJ24" i="21"/>
  <c r="J53" i="21"/>
  <c r="AJ56" i="21"/>
  <c r="J54" i="21"/>
  <c r="J39" i="21"/>
  <c r="AW39" i="21"/>
  <c r="J41" i="21"/>
  <c r="J55" i="21"/>
  <c r="J68" i="21"/>
  <c r="W69" i="21"/>
  <c r="J69" i="21"/>
  <c r="AJ69" i="21"/>
  <c r="W40" i="21"/>
  <c r="AJ68" i="21"/>
  <c r="AW40" i="21"/>
  <c r="AJ55" i="21"/>
  <c r="W56" i="21"/>
  <c r="G24" i="28"/>
  <c r="J8" i="20"/>
  <c r="F24" i="28" s="1"/>
  <c r="AW9" i="20"/>
  <c r="W10" i="20"/>
  <c r="AJ11" i="20"/>
  <c r="AJ23" i="20"/>
  <c r="AJ25" i="20"/>
  <c r="J26" i="20"/>
  <c r="J11" i="20"/>
  <c r="W24" i="20"/>
  <c r="AW25" i="20"/>
  <c r="BJ8" i="20"/>
  <c r="J23" i="20"/>
  <c r="AJ26" i="20"/>
  <c r="W8" i="20"/>
  <c r="AW10" i="20"/>
  <c r="AW8" i="20"/>
  <c r="J24" i="20"/>
  <c r="AW40" i="20"/>
  <c r="AW41" i="20"/>
  <c r="W53" i="20"/>
  <c r="W55" i="20"/>
  <c r="BJ39" i="20"/>
  <c r="AW24" i="20"/>
  <c r="AJ39" i="20"/>
  <c r="AJ40" i="20"/>
  <c r="BJ40" i="20"/>
  <c r="W69" i="20"/>
  <c r="W71" i="20"/>
  <c r="AJ9" i="20"/>
  <c r="J25" i="20"/>
  <c r="AW39" i="20"/>
  <c r="AJ41" i="20"/>
  <c r="J53" i="20"/>
  <c r="J71" i="20"/>
  <c r="W9" i="20"/>
  <c r="BJ9" i="20"/>
  <c r="W11" i="20"/>
  <c r="AW23" i="20"/>
  <c r="W25" i="20"/>
  <c r="BJ41" i="20"/>
  <c r="AJ56" i="20"/>
  <c r="BJ26" i="20"/>
  <c r="J38" i="20"/>
  <c r="J41" i="20"/>
  <c r="J69" i="20"/>
  <c r="W70" i="20"/>
  <c r="W68" i="20"/>
  <c r="AJ71" i="20"/>
  <c r="AJ70" i="20"/>
  <c r="W41" i="20"/>
  <c r="AJ55" i="20"/>
  <c r="J68" i="20"/>
  <c r="J70" i="20"/>
  <c r="AJ8" i="19"/>
  <c r="AW38" i="19"/>
  <c r="J10" i="19"/>
  <c r="W24" i="19"/>
  <c r="BJ26" i="19"/>
  <c r="AW24" i="19"/>
  <c r="AJ25" i="19"/>
  <c r="J9" i="19"/>
  <c r="AW10" i="19"/>
  <c r="W10" i="19"/>
  <c r="J11" i="19"/>
  <c r="BJ23" i="19"/>
  <c r="G23" i="28"/>
  <c r="AW25" i="19"/>
  <c r="AW23" i="19"/>
  <c r="J38" i="19"/>
  <c r="W39" i="19"/>
  <c r="AW39" i="19"/>
  <c r="W41" i="19"/>
  <c r="AJ56" i="19"/>
  <c r="W68" i="19"/>
  <c r="J69" i="19"/>
  <c r="AJ10" i="19"/>
  <c r="BJ38" i="19"/>
  <c r="AW9" i="19"/>
  <c r="BJ11" i="19"/>
  <c r="BJ24" i="19"/>
  <c r="W25" i="19"/>
  <c r="AJ26" i="19"/>
  <c r="W53" i="19"/>
  <c r="W8" i="19"/>
  <c r="BJ10" i="19"/>
  <c r="J68" i="19"/>
  <c r="AJ23" i="19"/>
  <c r="J41" i="19"/>
  <c r="AJ41" i="19"/>
  <c r="W40" i="19"/>
  <c r="BJ39" i="19"/>
  <c r="J53" i="19"/>
  <c r="J55" i="19"/>
  <c r="J56" i="19"/>
  <c r="W54" i="19"/>
  <c r="AJ53" i="19"/>
  <c r="AJ71" i="19"/>
  <c r="AJ68" i="19"/>
  <c r="J70" i="19"/>
  <c r="AW39" i="18"/>
  <c r="BJ8" i="18"/>
  <c r="AJ10" i="18"/>
  <c r="BJ25" i="18"/>
  <c r="AJ9" i="18"/>
  <c r="G22" i="28"/>
  <c r="AJ8" i="18"/>
  <c r="J10" i="18"/>
  <c r="F22" i="30" s="1"/>
  <c r="J11" i="18"/>
  <c r="F22" i="31" s="1"/>
  <c r="AJ24" i="18"/>
  <c r="AJ25" i="18"/>
  <c r="AW23" i="18"/>
  <c r="J24" i="18"/>
  <c r="AW8" i="18"/>
  <c r="AW11" i="18"/>
  <c r="BJ9" i="18"/>
  <c r="AJ11" i="18"/>
  <c r="BJ24" i="18"/>
  <c r="BJ39" i="18"/>
  <c r="AJ53" i="18"/>
  <c r="W70" i="18"/>
  <c r="AW9" i="18"/>
  <c r="BJ11" i="18"/>
  <c r="BJ41" i="18"/>
  <c r="BJ10" i="18"/>
  <c r="J55" i="18"/>
  <c r="J70" i="18"/>
  <c r="G22" i="31"/>
  <c r="J25" i="18"/>
  <c r="BJ40" i="18"/>
  <c r="W54" i="18"/>
  <c r="AW41" i="18"/>
  <c r="W53" i="18"/>
  <c r="AW26" i="18"/>
  <c r="AW38" i="18"/>
  <c r="J40" i="18"/>
  <c r="AJ40" i="18"/>
  <c r="AW40" i="18"/>
  <c r="J68" i="18"/>
  <c r="AJ68" i="18"/>
  <c r="W71" i="18"/>
  <c r="W55" i="18"/>
  <c r="AJ71" i="18"/>
  <c r="J56" i="18"/>
  <c r="W68" i="18"/>
  <c r="J69" i="18"/>
  <c r="AW23" i="17"/>
  <c r="AW8" i="17"/>
  <c r="BJ9" i="17"/>
  <c r="AJ11" i="17"/>
  <c r="J8" i="17"/>
  <c r="F21" i="28" s="1"/>
  <c r="G21" i="28"/>
  <c r="AW9" i="17"/>
  <c r="AJ10" i="17"/>
  <c r="BJ11" i="17"/>
  <c r="AJ23" i="17"/>
  <c r="BJ24" i="17"/>
  <c r="BJ25" i="17"/>
  <c r="W23" i="17"/>
  <c r="W8" i="17"/>
  <c r="J10" i="17"/>
  <c r="F21" i="30" s="1"/>
  <c r="AW10" i="17"/>
  <c r="J24" i="17"/>
  <c r="AJ9" i="17"/>
  <c r="G21" i="31"/>
  <c r="W40" i="17"/>
  <c r="AJ55" i="17"/>
  <c r="W71" i="17"/>
  <c r="W54" i="17"/>
  <c r="J68" i="17"/>
  <c r="J23" i="17"/>
  <c r="W41" i="17"/>
  <c r="AW25" i="17"/>
  <c r="W38" i="17"/>
  <c r="AJ38" i="17"/>
  <c r="W39" i="17"/>
  <c r="AJ41" i="17"/>
  <c r="W56" i="17"/>
  <c r="AJ68" i="17"/>
  <c r="J70" i="17"/>
  <c r="W11" i="17"/>
  <c r="AJ24" i="17"/>
  <c r="J25" i="17"/>
  <c r="J39" i="17"/>
  <c r="J54" i="17"/>
  <c r="BJ23" i="17"/>
  <c r="BJ10" i="17"/>
  <c r="AW11" i="17"/>
  <c r="AW24" i="17"/>
  <c r="AW40" i="17"/>
  <c r="J41" i="17"/>
  <c r="AJ54" i="17"/>
  <c r="J56" i="17"/>
  <c r="W68" i="17"/>
  <c r="AJ56" i="17"/>
  <c r="J69" i="17"/>
  <c r="W10" i="17"/>
  <c r="AW41" i="17"/>
  <c r="AJ69" i="17"/>
  <c r="AJ70" i="17"/>
  <c r="W9" i="16"/>
  <c r="AW8" i="16"/>
  <c r="W8" i="16"/>
  <c r="G20" i="30"/>
  <c r="AJ11" i="16"/>
  <c r="AW24" i="16"/>
  <c r="AW25" i="16"/>
  <c r="W38" i="16"/>
  <c r="J11" i="16"/>
  <c r="F20" i="31" s="1"/>
  <c r="G20" i="31"/>
  <c r="BJ25" i="16"/>
  <c r="G20" i="29"/>
  <c r="J26" i="16"/>
  <c r="BJ24" i="16"/>
  <c r="AW9" i="16"/>
  <c r="J24" i="16"/>
  <c r="W26" i="16"/>
  <c r="J8" i="16"/>
  <c r="F20" i="28" s="1"/>
  <c r="BJ8" i="16"/>
  <c r="W10" i="16"/>
  <c r="AW26" i="16"/>
  <c r="AW38" i="16"/>
  <c r="BJ40" i="16"/>
  <c r="J68" i="16"/>
  <c r="AJ68" i="16"/>
  <c r="AW11" i="16"/>
  <c r="AJ23" i="16"/>
  <c r="BJ23" i="16"/>
  <c r="AJ25" i="16"/>
  <c r="BJ26" i="16"/>
  <c r="AJ38" i="16"/>
  <c r="AJ39" i="16"/>
  <c r="BJ39" i="16"/>
  <c r="AW40" i="16"/>
  <c r="AJ55" i="16"/>
  <c r="W40" i="16"/>
  <c r="W41" i="16"/>
  <c r="W70" i="16"/>
  <c r="W71" i="16"/>
  <c r="AJ8" i="16"/>
  <c r="J38" i="16"/>
  <c r="BJ38" i="16"/>
  <c r="J40" i="16"/>
  <c r="J71" i="16"/>
  <c r="BJ9" i="16"/>
  <c r="J23" i="16"/>
  <c r="AW23" i="16"/>
  <c r="W39" i="16"/>
  <c r="J41" i="16"/>
  <c r="AW41" i="16"/>
  <c r="AJ56" i="16"/>
  <c r="AJ41" i="16"/>
  <c r="AJ71" i="16"/>
  <c r="W55" i="16"/>
  <c r="J56" i="16"/>
  <c r="J69" i="16"/>
  <c r="J53" i="16"/>
  <c r="AJ53" i="16"/>
  <c r="W56" i="16"/>
  <c r="AJ69" i="16"/>
  <c r="BJ11" i="15"/>
  <c r="BJ9" i="15"/>
  <c r="W8" i="15"/>
  <c r="AJ10" i="15"/>
  <c r="J24" i="15"/>
  <c r="AJ24" i="15"/>
  <c r="W38" i="15"/>
  <c r="J25" i="15"/>
  <c r="AJ25" i="15"/>
  <c r="W9" i="15"/>
  <c r="G19" i="31"/>
  <c r="AJ11" i="15"/>
  <c r="AW11" i="15"/>
  <c r="J23" i="15"/>
  <c r="G19" i="29"/>
  <c r="AW24" i="15"/>
  <c r="W23" i="15"/>
  <c r="W25" i="15"/>
  <c r="AW25" i="15"/>
  <c r="AW38" i="15"/>
  <c r="AJ39" i="15"/>
  <c r="AJ69" i="15"/>
  <c r="J8" i="15"/>
  <c r="F19" i="28" s="1"/>
  <c r="BJ8" i="15"/>
  <c r="W10" i="15"/>
  <c r="J26" i="15"/>
  <c r="AW26" i="15"/>
  <c r="W53" i="15"/>
  <c r="AW8" i="15"/>
  <c r="J10" i="15"/>
  <c r="F19" i="30" s="1"/>
  <c r="BJ10" i="15"/>
  <c r="W24" i="15"/>
  <c r="AW39" i="15"/>
  <c r="J40" i="15"/>
  <c r="AW41" i="15"/>
  <c r="AJ53" i="15"/>
  <c r="AJ54" i="15"/>
  <c r="AW23" i="15"/>
  <c r="G19" i="28"/>
  <c r="G19" i="30"/>
  <c r="J41" i="15"/>
  <c r="AJ55" i="15"/>
  <c r="AJ38" i="15"/>
  <c r="AJ68" i="15"/>
  <c r="W69" i="15"/>
  <c r="AJ40" i="15"/>
  <c r="J53" i="15"/>
  <c r="J55" i="15"/>
  <c r="W70" i="15"/>
  <c r="J71" i="15"/>
  <c r="J70" i="15"/>
  <c r="W71" i="15"/>
  <c r="G18" i="29"/>
  <c r="BJ11" i="14"/>
  <c r="AW9" i="14"/>
  <c r="J10" i="14"/>
  <c r="F18" i="30" s="1"/>
  <c r="BJ10" i="14"/>
  <c r="W25" i="14"/>
  <c r="W9" i="14"/>
  <c r="W8" i="14"/>
  <c r="BJ8" i="14"/>
  <c r="AW23" i="14"/>
  <c r="W23" i="14"/>
  <c r="J11" i="14"/>
  <c r="F18" i="31" s="1"/>
  <c r="AJ11" i="14"/>
  <c r="W39" i="14"/>
  <c r="AJ53" i="14"/>
  <c r="G18" i="31"/>
  <c r="BJ26" i="14"/>
  <c r="J40" i="14"/>
  <c r="J71" i="14"/>
  <c r="AJ23" i="14"/>
  <c r="J69" i="14"/>
  <c r="AW39" i="14"/>
  <c r="BJ39" i="14"/>
  <c r="W40" i="14"/>
  <c r="J68" i="14"/>
  <c r="AJ9" i="14"/>
  <c r="BJ9" i="14"/>
  <c r="W10" i="14"/>
  <c r="W11" i="14"/>
  <c r="AJ38" i="14"/>
  <c r="AW38" i="14"/>
  <c r="J41" i="14"/>
  <c r="J54" i="14"/>
  <c r="AJ68" i="14"/>
  <c r="W70" i="14"/>
  <c r="W24" i="14"/>
  <c r="BJ24" i="14"/>
  <c r="AJ25" i="14"/>
  <c r="AJ39" i="14"/>
  <c r="J25" i="14"/>
  <c r="BJ40" i="14"/>
  <c r="BJ41" i="14"/>
  <c r="W68" i="14"/>
  <c r="AJ70" i="14"/>
  <c r="AJ71" i="14"/>
  <c r="AW40" i="14"/>
  <c r="AJ55" i="14"/>
  <c r="W56" i="14"/>
  <c r="W53" i="14"/>
  <c r="W55" i="14"/>
  <c r="J56" i="14"/>
  <c r="W69" i="14"/>
  <c r="J70" i="14"/>
  <c r="W23" i="13"/>
  <c r="W24" i="13"/>
  <c r="AW24" i="13"/>
  <c r="W25" i="13"/>
  <c r="G17" i="28"/>
  <c r="J8" i="13"/>
  <c r="F17" i="28" s="1"/>
  <c r="AJ8" i="13"/>
  <c r="W38" i="13"/>
  <c r="AJ11" i="13"/>
  <c r="BJ23" i="13"/>
  <c r="AJ10" i="13"/>
  <c r="J11" i="13"/>
  <c r="F17" i="31" s="1"/>
  <c r="G17" i="30"/>
  <c r="J10" i="13"/>
  <c r="F17" i="30" s="1"/>
  <c r="AJ24" i="13"/>
  <c r="AW10" i="13"/>
  <c r="G17" i="29"/>
  <c r="BJ11" i="13"/>
  <c r="AJ40" i="13"/>
  <c r="W53" i="13"/>
  <c r="AJ55" i="13"/>
  <c r="BJ8" i="13"/>
  <c r="AJ25" i="13"/>
  <c r="W68" i="13"/>
  <c r="W11" i="13"/>
  <c r="AW11" i="13"/>
  <c r="J26" i="13"/>
  <c r="BJ39" i="13"/>
  <c r="J56" i="13"/>
  <c r="AJ23" i="13"/>
  <c r="AJ26" i="13"/>
  <c r="W40" i="13"/>
  <c r="AW25" i="13"/>
  <c r="W26" i="13"/>
  <c r="AW26" i="13"/>
  <c r="J25" i="13"/>
  <c r="J38" i="13"/>
  <c r="W55" i="13"/>
  <c r="AW39" i="13"/>
  <c r="AJ39" i="13"/>
  <c r="J40" i="13"/>
  <c r="BJ25" i="13"/>
  <c r="AW41" i="13"/>
  <c r="J55" i="13"/>
  <c r="J53" i="13"/>
  <c r="AJ53" i="13"/>
  <c r="J41" i="13"/>
  <c r="J68" i="13"/>
  <c r="AJ68" i="13"/>
  <c r="W69" i="13"/>
  <c r="J70" i="13"/>
  <c r="AJ11" i="12"/>
  <c r="W23" i="12"/>
  <c r="W24" i="12"/>
  <c r="AJ39" i="12"/>
  <c r="AW38" i="12"/>
  <c r="BJ8" i="12"/>
  <c r="BJ9" i="12"/>
  <c r="BJ23" i="12"/>
  <c r="AJ9" i="12"/>
  <c r="J24" i="12"/>
  <c r="J9" i="12"/>
  <c r="F16" i="29" s="1"/>
  <c r="BJ10" i="12"/>
  <c r="W11" i="12"/>
  <c r="AW11" i="12"/>
  <c r="G16" i="30"/>
  <c r="W10" i="12"/>
  <c r="J23" i="12"/>
  <c r="AW9" i="12"/>
  <c r="AW24" i="12"/>
  <c r="J40" i="12"/>
  <c r="J26" i="12"/>
  <c r="W26" i="12"/>
  <c r="AW23" i="12"/>
  <c r="BJ26" i="12"/>
  <c r="AW40" i="12"/>
  <c r="AJ24" i="12"/>
  <c r="W39" i="12"/>
  <c r="J25" i="12"/>
  <c r="AW25" i="12"/>
  <c r="BJ25" i="12"/>
  <c r="J70" i="12"/>
  <c r="AJ10" i="12"/>
  <c r="AW10" i="12"/>
  <c r="J11" i="12"/>
  <c r="F16" i="31" s="1"/>
  <c r="W25" i="12"/>
  <c r="AJ53" i="12"/>
  <c r="AJ54" i="12"/>
  <c r="BJ41" i="12"/>
  <c r="J69" i="12"/>
  <c r="J68" i="12"/>
  <c r="J54" i="12"/>
  <c r="W70" i="12"/>
  <c r="W71" i="12"/>
  <c r="AW39" i="12"/>
  <c r="W40" i="12"/>
  <c r="J53" i="12"/>
  <c r="W54" i="12"/>
  <c r="W69" i="12"/>
  <c r="W55" i="12"/>
  <c r="W56" i="12"/>
  <c r="AJ68" i="12"/>
  <c r="AJ69" i="12"/>
  <c r="G15" i="31"/>
  <c r="BJ11" i="11"/>
  <c r="J8" i="11"/>
  <c r="F15" i="28" s="1"/>
  <c r="G15" i="28"/>
  <c r="AW38" i="11"/>
  <c r="AJ9" i="11"/>
  <c r="AW9" i="11"/>
  <c r="W11" i="11"/>
  <c r="J23" i="11"/>
  <c r="BJ23" i="11"/>
  <c r="BJ24" i="11"/>
  <c r="J9" i="11"/>
  <c r="F15" i="29" s="1"/>
  <c r="AJ11" i="11"/>
  <c r="J25" i="11"/>
  <c r="W9" i="11"/>
  <c r="G15" i="30"/>
  <c r="J10" i="11"/>
  <c r="F15" i="30" s="1"/>
  <c r="W23" i="11"/>
  <c r="AJ8" i="11"/>
  <c r="BJ10" i="11"/>
  <c r="W38" i="11"/>
  <c r="J54" i="11"/>
  <c r="J38" i="11"/>
  <c r="AW39" i="11"/>
  <c r="W68" i="11"/>
  <c r="W71" i="11"/>
  <c r="AW10" i="11"/>
  <c r="J24" i="11"/>
  <c r="J71" i="11"/>
  <c r="J26" i="11"/>
  <c r="AJ10" i="11"/>
  <c r="AJ24" i="11"/>
  <c r="AJ26" i="11"/>
  <c r="AJ39" i="11"/>
  <c r="BJ8" i="11"/>
  <c r="AJ23" i="11"/>
  <c r="W25" i="11"/>
  <c r="W39" i="11"/>
  <c r="BJ25" i="11"/>
  <c r="J39" i="11"/>
  <c r="W40" i="11"/>
  <c r="AW41" i="11"/>
  <c r="J69" i="11"/>
  <c r="J53" i="11"/>
  <c r="AJ53" i="11"/>
  <c r="AJ69" i="11"/>
  <c r="AJ68" i="11"/>
  <c r="J41" i="11"/>
  <c r="AJ55" i="11"/>
  <c r="W56" i="11"/>
  <c r="J70" i="11"/>
  <c r="W10" i="10"/>
  <c r="W11" i="10"/>
  <c r="AJ25" i="10"/>
  <c r="BJ25" i="10"/>
  <c r="AJ11" i="10"/>
  <c r="W23" i="10"/>
  <c r="AW24" i="10"/>
  <c r="W26" i="10"/>
  <c r="G14" i="28"/>
  <c r="J8" i="10"/>
  <c r="F14" i="28" s="1"/>
  <c r="W24" i="10"/>
  <c r="AJ39" i="10"/>
  <c r="AW11" i="10"/>
  <c r="G14" i="30"/>
  <c r="J11" i="10"/>
  <c r="F14" i="31" s="1"/>
  <c r="BJ11" i="10"/>
  <c r="J25" i="10"/>
  <c r="AW40" i="10"/>
  <c r="AW38" i="10"/>
  <c r="AW10" i="10"/>
  <c r="J24" i="10"/>
  <c r="AJ24" i="10"/>
  <c r="AJ38" i="10"/>
  <c r="AJ53" i="10"/>
  <c r="W56" i="10"/>
  <c r="J69" i="10"/>
  <c r="J70" i="10"/>
  <c r="W39" i="10"/>
  <c r="AJ10" i="10"/>
  <c r="J26" i="10"/>
  <c r="J40" i="10"/>
  <c r="W40" i="10"/>
  <c r="J41" i="10"/>
  <c r="W8" i="10"/>
  <c r="AJ23" i="10"/>
  <c r="BJ40" i="10"/>
  <c r="J54" i="10"/>
  <c r="AW8" i="10"/>
  <c r="BJ8" i="10"/>
  <c r="J10" i="10"/>
  <c r="F14" i="30" s="1"/>
  <c r="BJ10" i="10"/>
  <c r="AJ40" i="10"/>
  <c r="AW41" i="10"/>
  <c r="AW39" i="10"/>
  <c r="AJ69" i="10"/>
  <c r="BJ26" i="10"/>
  <c r="J38" i="10"/>
  <c r="W41" i="10"/>
  <c r="BJ41" i="10"/>
  <c r="W54" i="10"/>
  <c r="AJ56" i="10"/>
  <c r="W70" i="10"/>
  <c r="W69" i="10"/>
  <c r="AJ71" i="10"/>
  <c r="AJ70" i="10"/>
  <c r="AJ55" i="10"/>
  <c r="AJ68" i="10"/>
  <c r="J71" i="10"/>
  <c r="AW25" i="9"/>
  <c r="W26" i="9"/>
  <c r="W24" i="9"/>
  <c r="AW24" i="9"/>
  <c r="BJ25" i="9"/>
  <c r="BJ23" i="9"/>
  <c r="BJ26" i="9"/>
  <c r="G13" i="29"/>
  <c r="BJ9" i="9"/>
  <c r="J25" i="9"/>
  <c r="AW11" i="9"/>
  <c r="AJ26" i="9"/>
  <c r="BJ8" i="9"/>
  <c r="W10" i="9"/>
  <c r="AW40" i="9"/>
  <c r="W11" i="9"/>
  <c r="AJ25" i="9"/>
  <c r="J26" i="9"/>
  <c r="AJ39" i="9"/>
  <c r="AW39" i="9"/>
  <c r="W40" i="9"/>
  <c r="W70" i="9"/>
  <c r="J71" i="9"/>
  <c r="AW8" i="9"/>
  <c r="J10" i="9"/>
  <c r="F13" i="30" s="1"/>
  <c r="BJ10" i="9"/>
  <c r="J23" i="9"/>
  <c r="AW26" i="9"/>
  <c r="AW38" i="9"/>
  <c r="J41" i="9"/>
  <c r="AJ54" i="9"/>
  <c r="AJ56" i="9"/>
  <c r="J8" i="9"/>
  <c r="F13" i="28" s="1"/>
  <c r="W8" i="9"/>
  <c r="AJ8" i="9"/>
  <c r="G13" i="30"/>
  <c r="AJ10" i="9"/>
  <c r="AW10" i="9"/>
  <c r="J39" i="9"/>
  <c r="J38" i="9"/>
  <c r="AJ38" i="9"/>
  <c r="J68" i="9"/>
  <c r="AJ71" i="9"/>
  <c r="W53" i="9"/>
  <c r="W54" i="9"/>
  <c r="AJ70" i="9"/>
  <c r="AJ68" i="9"/>
  <c r="W41" i="9"/>
  <c r="BJ41" i="9"/>
  <c r="AJ55" i="9"/>
  <c r="J69" i="9"/>
  <c r="W39" i="9"/>
  <c r="AJ53" i="9"/>
  <c r="J70" i="9"/>
  <c r="BJ26" i="8"/>
  <c r="W38" i="8"/>
  <c r="W24" i="8"/>
  <c r="BJ8" i="8"/>
  <c r="W9" i="8"/>
  <c r="AJ26" i="8"/>
  <c r="G12" i="28"/>
  <c r="G12" i="30"/>
  <c r="AW10" i="8"/>
  <c r="J24" i="8"/>
  <c r="J26" i="8"/>
  <c r="W26" i="8"/>
  <c r="J9" i="8"/>
  <c r="F12" i="29" s="1"/>
  <c r="BJ9" i="8"/>
  <c r="W11" i="8"/>
  <c r="J23" i="8"/>
  <c r="AW23" i="8"/>
  <c r="BJ24" i="8"/>
  <c r="J68" i="8"/>
  <c r="AJ68" i="8"/>
  <c r="AJ70" i="8"/>
  <c r="J38" i="8"/>
  <c r="J54" i="8"/>
  <c r="J70" i="8"/>
  <c r="W71" i="8"/>
  <c r="AW11" i="8"/>
  <c r="BJ11" i="8"/>
  <c r="AJ23" i="8"/>
  <c r="W25" i="8"/>
  <c r="BJ10" i="8"/>
  <c r="AW26" i="8"/>
  <c r="BJ39" i="8"/>
  <c r="AJ41" i="8"/>
  <c r="BJ23" i="8"/>
  <c r="AJ25" i="8"/>
  <c r="AW38" i="8"/>
  <c r="W54" i="8"/>
  <c r="AJ54" i="8"/>
  <c r="AJ39" i="8"/>
  <c r="J40" i="8"/>
  <c r="BJ40" i="8"/>
  <c r="J69" i="8"/>
  <c r="AW39" i="8"/>
  <c r="W41" i="8"/>
  <c r="AJ71" i="8"/>
  <c r="W55" i="8"/>
  <c r="J56" i="8"/>
  <c r="AJ53" i="8"/>
  <c r="AJ55" i="8"/>
  <c r="W56" i="8"/>
  <c r="G11" i="31"/>
  <c r="W40" i="7"/>
  <c r="BJ10" i="7"/>
  <c r="W11" i="7"/>
  <c r="G11" i="28"/>
  <c r="J8" i="7"/>
  <c r="F11" i="28" s="1"/>
  <c r="AJ11" i="7"/>
  <c r="BJ24" i="7"/>
  <c r="BJ23" i="7"/>
  <c r="W26" i="7"/>
  <c r="BJ25" i="7"/>
  <c r="AJ24" i="7"/>
  <c r="J38" i="7"/>
  <c r="W24" i="7"/>
  <c r="J24" i="7"/>
  <c r="AW9" i="7"/>
  <c r="BJ8" i="7"/>
  <c r="G11" i="29"/>
  <c r="BJ9" i="7"/>
  <c r="J70" i="7"/>
  <c r="AW40" i="7"/>
  <c r="J56" i="7"/>
  <c r="AJ8" i="7"/>
  <c r="AW8" i="7"/>
  <c r="J10" i="7"/>
  <c r="F11" i="30" s="1"/>
  <c r="J23" i="7"/>
  <c r="AJ23" i="7"/>
  <c r="W25" i="7"/>
  <c r="J26" i="7"/>
  <c r="AJ26" i="7"/>
  <c r="AW26" i="7"/>
  <c r="W41" i="7"/>
  <c r="AW25" i="7"/>
  <c r="AW10" i="7"/>
  <c r="AJ40" i="7"/>
  <c r="AJ41" i="7"/>
  <c r="J69" i="7"/>
  <c r="BJ38" i="7"/>
  <c r="BJ41" i="7"/>
  <c r="W70" i="7"/>
  <c r="W54" i="7"/>
  <c r="J55" i="7"/>
  <c r="AJ55" i="7"/>
  <c r="W56" i="7"/>
  <c r="AW39" i="7"/>
  <c r="J40" i="7"/>
  <c r="J54" i="7"/>
  <c r="AJ54" i="7"/>
  <c r="AJ68" i="7"/>
  <c r="AJ70" i="7"/>
  <c r="W71" i="7"/>
  <c r="AJ10" i="6"/>
  <c r="G10" i="31"/>
  <c r="J11" i="6"/>
  <c r="F10" i="31" s="1"/>
  <c r="J8" i="6"/>
  <c r="F10" i="28" s="1"/>
  <c r="W9" i="6"/>
  <c r="W24" i="6"/>
  <c r="BJ9" i="6"/>
  <c r="AJ23" i="6"/>
  <c r="J23" i="6"/>
  <c r="G10" i="30"/>
  <c r="BJ10" i="6"/>
  <c r="J24" i="6"/>
  <c r="J26" i="6"/>
  <c r="AJ8" i="6"/>
  <c r="AW10" i="6"/>
  <c r="W25" i="6"/>
  <c r="AW25" i="6"/>
  <c r="J41" i="6"/>
  <c r="W53" i="6"/>
  <c r="AJ56" i="6"/>
  <c r="BJ39" i="6"/>
  <c r="AJ40" i="6"/>
  <c r="AJ41" i="6"/>
  <c r="AJ68" i="6"/>
  <c r="W70" i="6"/>
  <c r="W71" i="6"/>
  <c r="AJ9" i="6"/>
  <c r="AW11" i="6"/>
  <c r="W23" i="6"/>
  <c r="W26" i="6"/>
  <c r="AJ38" i="6"/>
  <c r="AW38" i="6"/>
  <c r="BJ41" i="6"/>
  <c r="AJ53" i="6"/>
  <c r="BJ8" i="6"/>
  <c r="BJ25" i="6"/>
  <c r="J38" i="6"/>
  <c r="BJ38" i="6"/>
  <c r="BJ40" i="6"/>
  <c r="J71" i="6"/>
  <c r="W40" i="6"/>
  <c r="W41" i="6"/>
  <c r="W54" i="6"/>
  <c r="AJ39" i="6"/>
  <c r="J55" i="6"/>
  <c r="AW39" i="6"/>
  <c r="J40" i="6"/>
  <c r="AW41" i="6"/>
  <c r="AJ54" i="6"/>
  <c r="W55" i="6"/>
  <c r="J56" i="6"/>
  <c r="AJ55" i="6"/>
  <c r="AJ69" i="6"/>
  <c r="AJ71" i="6"/>
  <c r="W9" i="5"/>
  <c r="J10" i="5"/>
  <c r="F9" i="30" s="1"/>
  <c r="G9" i="30"/>
  <c r="W26" i="5"/>
  <c r="AJ23" i="5"/>
  <c r="W25" i="5"/>
  <c r="BJ23" i="5"/>
  <c r="BJ25" i="5"/>
  <c r="AJ26" i="5"/>
  <c r="AW40" i="5"/>
  <c r="AJ8" i="5"/>
  <c r="J8" i="5"/>
  <c r="F9" i="28" s="1"/>
  <c r="G9" i="29"/>
  <c r="AW10" i="5"/>
  <c r="W8" i="5"/>
  <c r="W11" i="5"/>
  <c r="AJ38" i="5"/>
  <c r="AJ25" i="5"/>
  <c r="AW8" i="5"/>
  <c r="J38" i="5"/>
  <c r="W41" i="5"/>
  <c r="AJ11" i="5"/>
  <c r="AW25" i="5"/>
  <c r="AW41" i="5"/>
  <c r="BJ11" i="5"/>
  <c r="J25" i="5"/>
  <c r="AW26" i="5"/>
  <c r="AJ68" i="5"/>
  <c r="AJ70" i="5"/>
  <c r="W68" i="5"/>
  <c r="W69" i="5"/>
  <c r="J40" i="5"/>
  <c r="W40" i="5"/>
  <c r="J56" i="5"/>
  <c r="AW9" i="5"/>
  <c r="J11" i="5"/>
  <c r="F9" i="31" s="1"/>
  <c r="W54" i="5"/>
  <c r="J55" i="5"/>
  <c r="AW11" i="5"/>
  <c r="W39" i="5"/>
  <c r="AW39" i="5"/>
  <c r="J41" i="5"/>
  <c r="AJ41" i="5"/>
  <c r="AJ53" i="5"/>
  <c r="J54" i="5"/>
  <c r="J53" i="5"/>
  <c r="AJ71" i="5"/>
  <c r="G8" i="29"/>
  <c r="J9" i="4"/>
  <c r="F8" i="29" s="1"/>
  <c r="AW9" i="4"/>
  <c r="W10" i="4"/>
  <c r="AW23" i="4"/>
  <c r="J26" i="4"/>
  <c r="BJ9" i="4"/>
  <c r="W11" i="4"/>
  <c r="W24" i="4"/>
  <c r="G8" i="30"/>
  <c r="BJ23" i="4"/>
  <c r="BJ8" i="4"/>
  <c r="AJ9" i="4"/>
  <c r="AW26" i="4"/>
  <c r="J8" i="4"/>
  <c r="F8" i="28" s="1"/>
  <c r="J23" i="4"/>
  <c r="AJ24" i="4"/>
  <c r="J39" i="4"/>
  <c r="AJ11" i="4"/>
  <c r="J25" i="4"/>
  <c r="AJ39" i="4"/>
  <c r="W41" i="4"/>
  <c r="W9" i="4"/>
  <c r="G8" i="28"/>
  <c r="AW8" i="4"/>
  <c r="BJ10" i="4"/>
  <c r="BJ26" i="4"/>
  <c r="J54" i="4"/>
  <c r="W68" i="4"/>
  <c r="W23" i="4"/>
  <c r="W26" i="4"/>
  <c r="AJ38" i="4"/>
  <c r="AW39" i="4"/>
  <c r="W8" i="4"/>
  <c r="AJ10" i="4"/>
  <c r="J41" i="4"/>
  <c r="J55" i="4"/>
  <c r="W25" i="4"/>
  <c r="AJ26" i="4"/>
  <c r="AW38" i="4"/>
  <c r="AJ53" i="4"/>
  <c r="W54" i="4"/>
  <c r="J38" i="4"/>
  <c r="J71" i="4"/>
  <c r="BJ40" i="4"/>
  <c r="W39" i="4"/>
  <c r="BJ39" i="4"/>
  <c r="AW41" i="4"/>
  <c r="AJ69" i="4"/>
  <c r="BJ41" i="4"/>
  <c r="W71" i="4"/>
  <c r="W53" i="4"/>
  <c r="W55" i="4"/>
  <c r="J56" i="4"/>
  <c r="W69" i="4"/>
  <c r="J69" i="4"/>
  <c r="BJ8" i="3"/>
  <c r="BJ11" i="3"/>
  <c r="W10" i="3"/>
  <c r="AW23" i="3"/>
  <c r="AJ8" i="3"/>
  <c r="AJ10" i="3"/>
  <c r="G7" i="28"/>
  <c r="AW8" i="3"/>
  <c r="G7" i="30"/>
  <c r="AJ23" i="3"/>
  <c r="W9" i="3"/>
  <c r="BJ9" i="3"/>
  <c r="AJ24" i="3"/>
  <c r="BJ10" i="3"/>
  <c r="BJ24" i="3"/>
  <c r="J26" i="3"/>
  <c r="J69" i="3"/>
  <c r="AJ9" i="3"/>
  <c r="AW24" i="3"/>
  <c r="AW40" i="3"/>
  <c r="W11" i="3"/>
  <c r="J24" i="3"/>
  <c r="W24" i="3"/>
  <c r="AW25" i="3"/>
  <c r="W71" i="3"/>
  <c r="AJ26" i="3"/>
  <c r="W8" i="3"/>
  <c r="AW11" i="3"/>
  <c r="J23" i="3"/>
  <c r="J56" i="3"/>
  <c r="J9" i="3"/>
  <c r="F7" i="29" s="1"/>
  <c r="AW10" i="3"/>
  <c r="W23" i="3"/>
  <c r="AJ71" i="3"/>
  <c r="AW38" i="3"/>
  <c r="W39" i="3"/>
  <c r="BJ41" i="3"/>
  <c r="AJ53" i="3"/>
  <c r="J70" i="3"/>
  <c r="W41" i="3"/>
  <c r="J40" i="3"/>
  <c r="J54" i="3"/>
  <c r="W70" i="3"/>
  <c r="AJ41" i="3"/>
  <c r="W68" i="3"/>
  <c r="W69" i="3"/>
  <c r="BJ40" i="3"/>
  <c r="W56" i="3"/>
  <c r="AJ68" i="3"/>
  <c r="J71" i="3"/>
  <c r="W9" i="2"/>
  <c r="W10" i="2"/>
  <c r="AJ23" i="2"/>
  <c r="G6" i="28"/>
  <c r="G6" i="30"/>
  <c r="J10" i="2"/>
  <c r="F6" i="30" s="1"/>
  <c r="B6" i="31"/>
  <c r="D6" i="31"/>
  <c r="C6" i="31"/>
  <c r="AW8" i="2"/>
  <c r="AW9" i="2"/>
  <c r="AJ9" i="2"/>
  <c r="AX11" i="2"/>
  <c r="J39" i="2"/>
  <c r="J25" i="2"/>
  <c r="AJ25" i="2"/>
  <c r="W24" i="2"/>
  <c r="AW24" i="2"/>
  <c r="BK26" i="2"/>
  <c r="AW26" i="2"/>
  <c r="J53" i="2"/>
  <c r="K71" i="2"/>
  <c r="BJ25" i="2"/>
  <c r="AJ38" i="2"/>
  <c r="J68" i="2"/>
  <c r="BJ8" i="2"/>
  <c r="W23" i="2"/>
  <c r="J38" i="2"/>
  <c r="AJ39" i="2"/>
  <c r="AW40" i="2"/>
  <c r="BK11" i="2"/>
  <c r="J24" i="2"/>
  <c r="AK26" i="2"/>
  <c r="AX26" i="2"/>
  <c r="J23" i="2"/>
  <c r="BJ24" i="2"/>
  <c r="W55" i="2"/>
  <c r="W41" i="2"/>
  <c r="W70" i="2"/>
  <c r="W40" i="2"/>
  <c r="J54" i="2"/>
  <c r="W69" i="2"/>
  <c r="J40" i="2"/>
  <c r="J55" i="2"/>
  <c r="AW39" i="2"/>
  <c r="W53" i="2"/>
  <c r="W54" i="2"/>
  <c r="X56" i="2"/>
  <c r="AJ69" i="2"/>
  <c r="X71" i="2"/>
  <c r="AW41" i="2"/>
  <c r="AJ68" i="2"/>
  <c r="AJ55" i="2"/>
  <c r="J69" i="2"/>
  <c r="J70" i="2"/>
  <c r="K71" i="1"/>
  <c r="K70" i="1"/>
  <c r="K69" i="1"/>
  <c r="AK11" i="1" l="1"/>
  <c r="AK41" i="1"/>
  <c r="K24" i="1"/>
  <c r="X24" i="1"/>
  <c r="AX24" i="1"/>
  <c r="X54" i="1"/>
  <c r="K25" i="1"/>
  <c r="BK26" i="1"/>
  <c r="K41" i="1"/>
  <c r="AK56" i="1"/>
  <c r="K56" i="1"/>
  <c r="AX39" i="1"/>
  <c r="AK10" i="1"/>
  <c r="AK40" i="1"/>
  <c r="B5" i="30"/>
  <c r="C7" i="34" s="1"/>
  <c r="B12" i="35" s="1"/>
  <c r="B57" i="30"/>
  <c r="B40" i="30"/>
  <c r="C5" i="29"/>
  <c r="D6" i="34" s="1"/>
  <c r="C9" i="35" s="1"/>
  <c r="C57" i="29"/>
  <c r="C40" i="29"/>
  <c r="D5" i="30"/>
  <c r="E7" i="34" s="1"/>
  <c r="D12" i="35" s="1"/>
  <c r="D40" i="30"/>
  <c r="D57" i="30"/>
  <c r="D5" i="29"/>
  <c r="E6" i="34" s="1"/>
  <c r="D9" i="35" s="1"/>
  <c r="D57" i="29"/>
  <c r="D40" i="29"/>
  <c r="E57" i="30"/>
  <c r="E40" i="30"/>
  <c r="D40" i="31"/>
  <c r="D57" i="31"/>
  <c r="D5" i="31"/>
  <c r="E8" i="34" s="1"/>
  <c r="D15" i="35" s="1"/>
  <c r="X26" i="1"/>
  <c r="E40" i="29"/>
  <c r="E57" i="29"/>
  <c r="C40" i="31"/>
  <c r="C5" i="31"/>
  <c r="D8" i="34" s="1"/>
  <c r="C15" i="35" s="1"/>
  <c r="C57" i="31"/>
  <c r="X55" i="1"/>
  <c r="B5" i="31"/>
  <c r="C8" i="34" s="1"/>
  <c r="B15" i="35" s="1"/>
  <c r="B57" i="31"/>
  <c r="B40" i="31"/>
  <c r="E5" i="31"/>
  <c r="F8" i="34" s="1"/>
  <c r="E15" i="35" s="1"/>
  <c r="E57" i="31"/>
  <c r="E40" i="31"/>
  <c r="BK40" i="1"/>
  <c r="B5" i="29"/>
  <c r="C6" i="34" s="1"/>
  <c r="B9" i="35" s="1"/>
  <c r="B57" i="29"/>
  <c r="B40" i="29"/>
  <c r="C5" i="30"/>
  <c r="D7" i="34" s="1"/>
  <c r="C12" i="35" s="1"/>
  <c r="C40" i="30"/>
  <c r="C57" i="30"/>
  <c r="X10" i="1"/>
  <c r="AX25" i="1"/>
  <c r="AK9" i="1"/>
  <c r="X39" i="1"/>
  <c r="X69" i="1"/>
  <c r="AK39" i="1"/>
  <c r="BK25" i="1"/>
  <c r="AK25" i="1"/>
  <c r="AK55" i="1"/>
  <c r="K55" i="1"/>
  <c r="AX26" i="1"/>
  <c r="AX41" i="1"/>
  <c r="X25" i="1"/>
  <c r="X40" i="1"/>
  <c r="X71" i="1"/>
  <c r="X41" i="1"/>
  <c r="K11" i="1"/>
  <c r="K26" i="2"/>
  <c r="E6" i="31"/>
  <c r="K11" i="2"/>
  <c r="G6" i="31" s="1"/>
  <c r="AK11" i="2"/>
  <c r="BK24" i="1"/>
  <c r="AK24" i="1"/>
  <c r="K39" i="1"/>
  <c r="K54" i="1"/>
  <c r="X11" i="1"/>
  <c r="X56" i="1"/>
  <c r="AK41" i="2"/>
  <c r="K56" i="2"/>
  <c r="AX40" i="1"/>
  <c r="X70" i="1"/>
  <c r="X11" i="2"/>
  <c r="K40" i="1"/>
  <c r="K26" i="1"/>
  <c r="AK26" i="1"/>
  <c r="BK41" i="1"/>
  <c r="AK56" i="2"/>
  <c r="J71" i="2"/>
  <c r="E5" i="30"/>
  <c r="F7" i="34" s="1"/>
  <c r="E12" i="35" s="1"/>
  <c r="K10" i="1"/>
  <c r="X9" i="1"/>
  <c r="E5" i="29"/>
  <c r="F6" i="34" s="1"/>
  <c r="E9" i="35" s="1"/>
  <c r="K9" i="1"/>
  <c r="BK39" i="1"/>
  <c r="AK54" i="1"/>
  <c r="BK41" i="2"/>
  <c r="BM11" i="2"/>
  <c r="W26" i="2"/>
  <c r="G24" i="31"/>
  <c r="G24" i="29"/>
  <c r="G24" i="30"/>
  <c r="G27" i="31"/>
  <c r="G27" i="29"/>
  <c r="G27" i="30"/>
  <c r="F27" i="30"/>
  <c r="F27" i="29"/>
  <c r="F27" i="31"/>
  <c r="G29" i="31"/>
  <c r="G29" i="29"/>
  <c r="G29" i="30"/>
  <c r="G28" i="30"/>
  <c r="G28" i="29"/>
  <c r="G28" i="31"/>
  <c r="F29" i="30"/>
  <c r="F29" i="31"/>
  <c r="F29" i="29"/>
  <c r="F23" i="31"/>
  <c r="F23" i="29"/>
  <c r="F23" i="30"/>
  <c r="G25" i="29"/>
  <c r="G25" i="31"/>
  <c r="G25" i="30"/>
  <c r="F30" i="31"/>
  <c r="F30" i="30"/>
  <c r="F30" i="29"/>
  <c r="G30" i="30"/>
  <c r="G30" i="29"/>
  <c r="G30" i="31"/>
  <c r="BM39" i="1"/>
  <c r="BL39" i="1"/>
  <c r="BM11" i="1"/>
  <c r="BL11" i="1"/>
  <c r="BM41" i="1"/>
  <c r="BL41" i="1"/>
  <c r="BL25" i="1"/>
  <c r="BM25" i="1"/>
  <c r="BM26" i="1"/>
  <c r="BL26" i="1"/>
  <c r="BM10" i="1"/>
  <c r="BL10" i="1"/>
  <c r="BL40" i="1"/>
  <c r="BM40" i="1"/>
  <c r="BM9" i="1"/>
  <c r="BL9" i="1"/>
  <c r="BM24" i="1"/>
  <c r="BL24" i="1"/>
  <c r="AY9" i="1"/>
  <c r="AZ9" i="1"/>
  <c r="AZ24" i="1"/>
  <c r="AY24" i="1"/>
  <c r="AY39" i="1"/>
  <c r="AZ39" i="1"/>
  <c r="AZ10" i="1"/>
  <c r="AY10" i="1"/>
  <c r="AZ25" i="1"/>
  <c r="AY25" i="1"/>
  <c r="AZ40" i="1"/>
  <c r="AY40" i="1"/>
  <c r="AZ11" i="1"/>
  <c r="AY11" i="1"/>
  <c r="AZ26" i="1"/>
  <c r="AY26" i="1"/>
  <c r="AZ41" i="1"/>
  <c r="AY41" i="1"/>
  <c r="AM9" i="1"/>
  <c r="AL9" i="1"/>
  <c r="AL24" i="1"/>
  <c r="AM24" i="1"/>
  <c r="AM39" i="1"/>
  <c r="AL39" i="1"/>
  <c r="AL54" i="1"/>
  <c r="AM54" i="1"/>
  <c r="AM69" i="1"/>
  <c r="AL69" i="1"/>
  <c r="AL10" i="1"/>
  <c r="AM10" i="1"/>
  <c r="AM25" i="1"/>
  <c r="AL25" i="1"/>
  <c r="AM40" i="1"/>
  <c r="AL40" i="1"/>
  <c r="AM55" i="1"/>
  <c r="AL55" i="1"/>
  <c r="AL70" i="1"/>
  <c r="AM70" i="1"/>
  <c r="AM11" i="1"/>
  <c r="AL11" i="1"/>
  <c r="AM26" i="1"/>
  <c r="AL26" i="1"/>
  <c r="AM41" i="1"/>
  <c r="AL41" i="1"/>
  <c r="AM56" i="1"/>
  <c r="AL56" i="1"/>
  <c r="AM71" i="1"/>
  <c r="AL71" i="1"/>
  <c r="Y9" i="1"/>
  <c r="Z9" i="1"/>
  <c r="Z39" i="1"/>
  <c r="Y39" i="1"/>
  <c r="Z69" i="1"/>
  <c r="Y69" i="1"/>
  <c r="Y70" i="1"/>
  <c r="Z70" i="1"/>
  <c r="Z24" i="1"/>
  <c r="Y24" i="1"/>
  <c r="Z26" i="1"/>
  <c r="Y26" i="1"/>
  <c r="Z40" i="1"/>
  <c r="Y40" i="1"/>
  <c r="Z71" i="1"/>
  <c r="Y71" i="1"/>
  <c r="Z55" i="1"/>
  <c r="Y55" i="1"/>
  <c r="L70" i="1"/>
  <c r="Y54" i="1"/>
  <c r="Z54" i="1"/>
  <c r="M69" i="1"/>
  <c r="Z25" i="1"/>
  <c r="Y25" i="1"/>
  <c r="Z41" i="1"/>
  <c r="Y41" i="1"/>
  <c r="M71" i="1"/>
  <c r="Z10" i="1"/>
  <c r="Y10" i="1"/>
  <c r="Z11" i="1"/>
  <c r="Y11" i="1"/>
  <c r="Z56" i="1"/>
  <c r="Y56" i="1"/>
  <c r="M41" i="1"/>
  <c r="L41" i="1"/>
  <c r="L39" i="1"/>
  <c r="M39" i="1"/>
  <c r="L54" i="1"/>
  <c r="M54" i="1"/>
  <c r="M11" i="1"/>
  <c r="L11" i="1"/>
  <c r="L69" i="1"/>
  <c r="L40" i="1"/>
  <c r="M40" i="1"/>
  <c r="M26" i="1"/>
  <c r="L26" i="1"/>
  <c r="M24" i="1"/>
  <c r="L24" i="1"/>
  <c r="L10" i="1"/>
  <c r="M10" i="1"/>
  <c r="L55" i="1"/>
  <c r="M55" i="1"/>
  <c r="M70" i="1"/>
  <c r="L9" i="1"/>
  <c r="M9" i="1"/>
  <c r="L71" i="1"/>
  <c r="L25" i="1"/>
  <c r="M25" i="1"/>
  <c r="M56" i="1"/>
  <c r="L56" i="1"/>
  <c r="BM26" i="2"/>
  <c r="BL26" i="2"/>
  <c r="BM41" i="2"/>
  <c r="BL41" i="2"/>
  <c r="BL11" i="2"/>
  <c r="AY26" i="2"/>
  <c r="AZ26" i="2"/>
  <c r="AY41" i="2"/>
  <c r="AZ41" i="2"/>
  <c r="M71" i="2"/>
  <c r="AY11" i="2"/>
  <c r="AZ11" i="2"/>
  <c r="Z41" i="2"/>
  <c r="M41" i="2"/>
  <c r="AJ26" i="2"/>
  <c r="L41" i="2"/>
  <c r="AM41" i="2"/>
  <c r="AL41" i="2"/>
  <c r="Y41" i="2"/>
  <c r="AM71" i="2"/>
  <c r="AL71" i="2"/>
  <c r="AW11" i="2"/>
  <c r="AJ71" i="2"/>
  <c r="Y56" i="2"/>
  <c r="AM11" i="2"/>
  <c r="AL11" i="2"/>
  <c r="AM56" i="2"/>
  <c r="AL56" i="2"/>
  <c r="Z56" i="2"/>
  <c r="L71" i="2"/>
  <c r="W11" i="2"/>
  <c r="AL26" i="2"/>
  <c r="AM26" i="2"/>
  <c r="Z71" i="2"/>
  <c r="Y71" i="2"/>
  <c r="Z26" i="2"/>
  <c r="Y26" i="2"/>
  <c r="Z11" i="2"/>
  <c r="Y11" i="2"/>
  <c r="M56" i="2"/>
  <c r="L56" i="2"/>
  <c r="M26" i="2"/>
  <c r="L26" i="2"/>
  <c r="M11" i="2"/>
  <c r="I6" i="31" s="1"/>
  <c r="L11" i="2"/>
  <c r="H6" i="31" s="1"/>
  <c r="W25" i="26"/>
  <c r="W71" i="26"/>
  <c r="W54" i="26"/>
  <c r="J71" i="26"/>
  <c r="W26" i="26"/>
  <c r="AJ41" i="26"/>
  <c r="W11" i="26"/>
  <c r="BJ9" i="26"/>
  <c r="BJ11" i="26"/>
  <c r="J10" i="26"/>
  <c r="W8" i="26"/>
  <c r="AJ9" i="26"/>
  <c r="W55" i="26"/>
  <c r="W68" i="26"/>
  <c r="BJ10" i="26"/>
  <c r="AW40" i="26"/>
  <c r="W41" i="26"/>
  <c r="AW9" i="26"/>
  <c r="W10" i="25"/>
  <c r="W8" i="25"/>
  <c r="J69" i="25"/>
  <c r="J53" i="25"/>
  <c r="AW38" i="25"/>
  <c r="AJ71" i="25"/>
  <c r="W53" i="25"/>
  <c r="AJ23" i="25"/>
  <c r="J68" i="25"/>
  <c r="W54" i="25"/>
  <c r="AW8" i="25"/>
  <c r="J10" i="25"/>
  <c r="AJ10" i="25"/>
  <c r="J8" i="25"/>
  <c r="F29" i="28" s="1"/>
  <c r="AJ55" i="25"/>
  <c r="W40" i="25"/>
  <c r="AW24" i="25"/>
  <c r="W26" i="25"/>
  <c r="AW40" i="25"/>
  <c r="AJ11" i="25"/>
  <c r="W9" i="25"/>
  <c r="W68" i="24"/>
  <c r="J71" i="24"/>
  <c r="W70" i="24"/>
  <c r="AW40" i="24"/>
  <c r="J41" i="24"/>
  <c r="AJ10" i="24"/>
  <c r="AJ71" i="24"/>
  <c r="AJ40" i="24"/>
  <c r="AJ54" i="24"/>
  <c r="G28" i="28"/>
  <c r="AW38" i="24"/>
  <c r="J11" i="24"/>
  <c r="BJ8" i="24"/>
  <c r="J69" i="24"/>
  <c r="J56" i="24"/>
  <c r="BJ26" i="24"/>
  <c r="J8" i="24"/>
  <c r="F28" i="28" s="1"/>
  <c r="J9" i="24"/>
  <c r="J24" i="24"/>
  <c r="AJ39" i="24"/>
  <c r="AJ24" i="24"/>
  <c r="W24" i="24"/>
  <c r="J10" i="24"/>
  <c r="AJ71" i="23"/>
  <c r="G27" i="28"/>
  <c r="W69" i="23"/>
  <c r="AW8" i="23"/>
  <c r="W26" i="23"/>
  <c r="BJ41" i="23"/>
  <c r="AJ38" i="23"/>
  <c r="AJ70" i="23"/>
  <c r="AJ54" i="23"/>
  <c r="J38" i="23"/>
  <c r="AW10" i="23"/>
  <c r="W9" i="23"/>
  <c r="BJ9" i="23"/>
  <c r="BJ23" i="23"/>
  <c r="J68" i="23"/>
  <c r="BJ10" i="23"/>
  <c r="AJ11" i="23"/>
  <c r="W68" i="23"/>
  <c r="AW9" i="23"/>
  <c r="W70" i="21"/>
  <c r="AJ41" i="21"/>
  <c r="AJ39" i="21"/>
  <c r="J71" i="21"/>
  <c r="AJ11" i="21"/>
  <c r="BJ23" i="21"/>
  <c r="W39" i="21"/>
  <c r="AJ54" i="21"/>
  <c r="AJ40" i="21"/>
  <c r="AW23" i="21"/>
  <c r="J9" i="21"/>
  <c r="W25" i="21"/>
  <c r="W8" i="21"/>
  <c r="J26" i="21"/>
  <c r="J70" i="21"/>
  <c r="AJ71" i="21"/>
  <c r="J38" i="21"/>
  <c r="W26" i="21"/>
  <c r="AW25" i="21"/>
  <c r="W55" i="21"/>
  <c r="AJ70" i="21"/>
  <c r="BJ41" i="21"/>
  <c r="AJ69" i="20"/>
  <c r="AJ68" i="20"/>
  <c r="J56" i="20"/>
  <c r="BJ10" i="20"/>
  <c r="W23" i="20"/>
  <c r="J9" i="20"/>
  <c r="BJ25" i="20"/>
  <c r="AJ10" i="20"/>
  <c r="BJ24" i="20"/>
  <c r="AJ54" i="20"/>
  <c r="J10" i="20"/>
  <c r="AJ8" i="20"/>
  <c r="AW11" i="20"/>
  <c r="AJ53" i="20"/>
  <c r="J39" i="19"/>
  <c r="BJ8" i="19"/>
  <c r="W38" i="19"/>
  <c r="J54" i="19"/>
  <c r="AJ70" i="19"/>
  <c r="J8" i="19"/>
  <c r="F23" i="28" s="1"/>
  <c r="AJ11" i="19"/>
  <c r="W69" i="19"/>
  <c r="W56" i="19"/>
  <c r="W70" i="19"/>
  <c r="J71" i="19"/>
  <c r="AJ39" i="19"/>
  <c r="W23" i="19"/>
  <c r="J23" i="19"/>
  <c r="W11" i="19"/>
  <c r="BJ41" i="19"/>
  <c r="AJ69" i="19"/>
  <c r="J24" i="19"/>
  <c r="AW11" i="19"/>
  <c r="AW8" i="19"/>
  <c r="W9" i="19"/>
  <c r="AJ54" i="19"/>
  <c r="AJ55" i="19"/>
  <c r="AW40" i="19"/>
  <c r="AJ9" i="19"/>
  <c r="BJ25" i="19"/>
  <c r="BJ9" i="19"/>
  <c r="AJ55" i="18"/>
  <c r="AW24" i="18"/>
  <c r="W23" i="18"/>
  <c r="J71" i="18"/>
  <c r="J53" i="18"/>
  <c r="AJ23" i="18"/>
  <c r="W9" i="18"/>
  <c r="J8" i="18"/>
  <c r="F22" i="28" s="1"/>
  <c r="W25" i="18"/>
  <c r="W10" i="18"/>
  <c r="W11" i="18"/>
  <c r="J9" i="18"/>
  <c r="F22" i="29" s="1"/>
  <c r="W69" i="18"/>
  <c r="AJ69" i="18"/>
  <c r="W56" i="18"/>
  <c r="W38" i="18"/>
  <c r="G22" i="29"/>
  <c r="AJ41" i="18"/>
  <c r="W8" i="18"/>
  <c r="BJ23" i="18"/>
  <c r="W41" i="18"/>
  <c r="AJ54" i="18"/>
  <c r="W24" i="18"/>
  <c r="J38" i="18"/>
  <c r="AJ26" i="18"/>
  <c r="J9" i="17"/>
  <c r="F21" i="29" s="1"/>
  <c r="BJ41" i="17"/>
  <c r="J71" i="17"/>
  <c r="W69" i="17"/>
  <c r="BJ39" i="17"/>
  <c r="G21" i="29"/>
  <c r="AJ8" i="17"/>
  <c r="W24" i="17"/>
  <c r="W9" i="17"/>
  <c r="G21" i="30"/>
  <c r="AJ40" i="16"/>
  <c r="AJ9" i="16"/>
  <c r="W54" i="16"/>
  <c r="W68" i="16"/>
  <c r="J39" i="16"/>
  <c r="AJ24" i="16"/>
  <c r="AJ10" i="16"/>
  <c r="BJ11" i="16"/>
  <c r="AJ54" i="16"/>
  <c r="AJ26" i="16"/>
  <c r="W69" i="16"/>
  <c r="J9" i="16"/>
  <c r="F20" i="29" s="1"/>
  <c r="W25" i="16"/>
  <c r="BJ10" i="16"/>
  <c r="J10" i="16"/>
  <c r="F20" i="30" s="1"/>
  <c r="W24" i="16"/>
  <c r="G20" i="28"/>
  <c r="W54" i="15"/>
  <c r="J54" i="15"/>
  <c r="BJ25" i="15"/>
  <c r="J39" i="15"/>
  <c r="AJ8" i="15"/>
  <c r="J38" i="15"/>
  <c r="AW10" i="15"/>
  <c r="J11" i="15"/>
  <c r="F19" i="31" s="1"/>
  <c r="J68" i="15"/>
  <c r="BJ41" i="15"/>
  <c r="BJ26" i="15"/>
  <c r="W55" i="15"/>
  <c r="BJ23" i="15"/>
  <c r="J56" i="15"/>
  <c r="W26" i="15"/>
  <c r="AJ56" i="15"/>
  <c r="W40" i="15"/>
  <c r="BJ24" i="15"/>
  <c r="J9" i="15"/>
  <c r="F19" i="29" s="1"/>
  <c r="AW9" i="15"/>
  <c r="AJ71" i="15"/>
  <c r="AW40" i="15"/>
  <c r="AJ9" i="15"/>
  <c r="W56" i="15"/>
  <c r="W68" i="15"/>
  <c r="AJ41" i="15"/>
  <c r="AJ70" i="15"/>
  <c r="J69" i="15"/>
  <c r="BJ39" i="15"/>
  <c r="AJ23" i="15"/>
  <c r="AW10" i="14"/>
  <c r="J23" i="14"/>
  <c r="AJ26" i="14"/>
  <c r="W41" i="14"/>
  <c r="AW11" i="14"/>
  <c r="G18" i="28"/>
  <c r="AJ8" i="14"/>
  <c r="AJ24" i="14"/>
  <c r="J26" i="14"/>
  <c r="AW8" i="14"/>
  <c r="BJ23" i="14"/>
  <c r="W54" i="14"/>
  <c r="AJ56" i="14"/>
  <c r="AJ54" i="14"/>
  <c r="AJ40" i="14"/>
  <c r="AJ10" i="14"/>
  <c r="J9" i="14"/>
  <c r="F18" i="29" s="1"/>
  <c r="BJ38" i="14"/>
  <c r="J8" i="14"/>
  <c r="F18" i="28" s="1"/>
  <c r="J38" i="14"/>
  <c r="AW40" i="13"/>
  <c r="W39" i="13"/>
  <c r="AW23" i="13"/>
  <c r="J9" i="13"/>
  <c r="F17" i="29" s="1"/>
  <c r="AW8" i="13"/>
  <c r="AW9" i="13"/>
  <c r="AW38" i="13"/>
  <c r="AJ54" i="13"/>
  <c r="W54" i="13"/>
  <c r="AJ56" i="13"/>
  <c r="J71" i="13"/>
  <c r="J24" i="13"/>
  <c r="AJ9" i="13"/>
  <c r="AJ70" i="13"/>
  <c r="J54" i="13"/>
  <c r="BJ41" i="13"/>
  <c r="BJ38" i="13"/>
  <c r="J39" i="13"/>
  <c r="W70" i="13"/>
  <c r="G17" i="31"/>
  <c r="J69" i="13"/>
  <c r="AJ38" i="13"/>
  <c r="AJ41" i="13"/>
  <c r="AJ69" i="13"/>
  <c r="BJ24" i="13"/>
  <c r="BJ10" i="13"/>
  <c r="W10" i="13"/>
  <c r="J23" i="13"/>
  <c r="J10" i="12"/>
  <c r="F16" i="30" s="1"/>
  <c r="AJ8" i="12"/>
  <c r="W41" i="12"/>
  <c r="W68" i="12"/>
  <c r="W53" i="12"/>
  <c r="BJ38" i="12"/>
  <c r="J56" i="12"/>
  <c r="G16" i="29"/>
  <c r="W9" i="12"/>
  <c r="AJ26" i="12"/>
  <c r="AW8" i="12"/>
  <c r="BJ24" i="12"/>
  <c r="AJ56" i="12"/>
  <c r="AJ41" i="12"/>
  <c r="AJ25" i="12"/>
  <c r="W8" i="12"/>
  <c r="AJ71" i="12"/>
  <c r="W69" i="11"/>
  <c r="W53" i="11"/>
  <c r="AJ70" i="11"/>
  <c r="AW8" i="11"/>
  <c r="AW25" i="11"/>
  <c r="G15" i="29"/>
  <c r="W24" i="11"/>
  <c r="J11" i="11"/>
  <c r="F15" i="31" s="1"/>
  <c r="J68" i="11"/>
  <c r="BJ41" i="11"/>
  <c r="W54" i="11"/>
  <c r="AW24" i="11"/>
  <c r="AJ71" i="11"/>
  <c r="W26" i="11"/>
  <c r="BJ9" i="11"/>
  <c r="AJ41" i="11"/>
  <c r="W70" i="11"/>
  <c r="AW40" i="11"/>
  <c r="W8" i="11"/>
  <c r="BJ38" i="11"/>
  <c r="BJ39" i="11"/>
  <c r="BJ26" i="11"/>
  <c r="W41" i="11"/>
  <c r="AJ38" i="11"/>
  <c r="AJ54" i="11"/>
  <c r="AJ40" i="11"/>
  <c r="AW11" i="11"/>
  <c r="AJ54" i="10"/>
  <c r="AJ9" i="10"/>
  <c r="W9" i="10"/>
  <c r="AW9" i="10"/>
  <c r="AW26" i="10"/>
  <c r="J9" i="10"/>
  <c r="F14" i="29" s="1"/>
  <c r="BJ23" i="10"/>
  <c r="J55" i="10"/>
  <c r="W55" i="10"/>
  <c r="G14" i="29"/>
  <c r="BJ9" i="10"/>
  <c r="G14" i="31"/>
  <c r="AJ8" i="10"/>
  <c r="J23" i="10"/>
  <c r="AJ26" i="10"/>
  <c r="AJ41" i="10"/>
  <c r="W68" i="10"/>
  <c r="J56" i="10"/>
  <c r="BJ24" i="10"/>
  <c r="W53" i="10"/>
  <c r="AJ40" i="9"/>
  <c r="AJ69" i="9"/>
  <c r="BJ39" i="9"/>
  <c r="G13" i="28"/>
  <c r="AJ23" i="9"/>
  <c r="W23" i="9"/>
  <c r="AW41" i="9"/>
  <c r="J24" i="9"/>
  <c r="AJ11" i="9"/>
  <c r="BJ24" i="9"/>
  <c r="AJ9" i="9"/>
  <c r="AW9" i="9"/>
  <c r="W9" i="9"/>
  <c r="J56" i="9"/>
  <c r="J9" i="9"/>
  <c r="F13" i="29" s="1"/>
  <c r="J8" i="8"/>
  <c r="F12" i="28" s="1"/>
  <c r="J25" i="8"/>
  <c r="W69" i="8"/>
  <c r="J53" i="8"/>
  <c r="W40" i="8"/>
  <c r="J71" i="8"/>
  <c r="J39" i="8"/>
  <c r="W10" i="8"/>
  <c r="AW25" i="8"/>
  <c r="AJ24" i="8"/>
  <c r="AJ56" i="8"/>
  <c r="AW9" i="8"/>
  <c r="W23" i="8"/>
  <c r="AJ11" i="8"/>
  <c r="W8" i="8"/>
  <c r="AJ69" i="8"/>
  <c r="W68" i="8"/>
  <c r="AW40" i="8"/>
  <c r="AW8" i="8"/>
  <c r="J11" i="8"/>
  <c r="F12" i="31" s="1"/>
  <c r="G12" i="31"/>
  <c r="W70" i="8"/>
  <c r="AJ40" i="8"/>
  <c r="J41" i="8"/>
  <c r="BJ25" i="8"/>
  <c r="J10" i="8"/>
  <c r="F12" i="30" s="1"/>
  <c r="G12" i="29"/>
  <c r="AJ10" i="8"/>
  <c r="W55" i="7"/>
  <c r="AJ38" i="7"/>
  <c r="G11" i="30"/>
  <c r="AJ69" i="7"/>
  <c r="BJ39" i="7"/>
  <c r="W69" i="7"/>
  <c r="AW23" i="7"/>
  <c r="W9" i="7"/>
  <c r="BJ11" i="7"/>
  <c r="J41" i="7"/>
  <c r="W8" i="7"/>
  <c r="J71" i="7"/>
  <c r="W53" i="7"/>
  <c r="AJ71" i="7"/>
  <c r="J68" i="7"/>
  <c r="AW24" i="7"/>
  <c r="J9" i="7"/>
  <c r="F11" i="29" s="1"/>
  <c r="W10" i="7"/>
  <c r="AJ25" i="7"/>
  <c r="J11" i="7"/>
  <c r="F11" i="31" s="1"/>
  <c r="J69" i="6"/>
  <c r="J68" i="6"/>
  <c r="AW26" i="6"/>
  <c r="BJ26" i="6"/>
  <c r="AW24" i="6"/>
  <c r="W38" i="6"/>
  <c r="W11" i="6"/>
  <c r="W56" i="6"/>
  <c r="AJ25" i="6"/>
  <c r="W8" i="6"/>
  <c r="AJ11" i="6"/>
  <c r="J9" i="6"/>
  <c r="F10" i="29" s="1"/>
  <c r="W68" i="6"/>
  <c r="G10" i="29"/>
  <c r="BJ23" i="6"/>
  <c r="AW40" i="6"/>
  <c r="W69" i="6"/>
  <c r="AW23" i="6"/>
  <c r="BJ11" i="6"/>
  <c r="AW9" i="6"/>
  <c r="J53" i="6"/>
  <c r="J39" i="6"/>
  <c r="J10" i="6"/>
  <c r="F10" i="30" s="1"/>
  <c r="AW8" i="6"/>
  <c r="J25" i="6"/>
  <c r="J68" i="5"/>
  <c r="BJ8" i="5"/>
  <c r="AJ69" i="5"/>
  <c r="BJ24" i="5"/>
  <c r="W23" i="5"/>
  <c r="J70" i="5"/>
  <c r="BJ38" i="5"/>
  <c r="AJ9" i="5"/>
  <c r="BJ39" i="5"/>
  <c r="W38" i="5"/>
  <c r="BJ10" i="5"/>
  <c r="G9" i="28"/>
  <c r="J69" i="5"/>
  <c r="BJ9" i="5"/>
  <c r="J23" i="5"/>
  <c r="AW24" i="5"/>
  <c r="W71" i="5"/>
  <c r="J71" i="5"/>
  <c r="AJ24" i="5"/>
  <c r="W55" i="5"/>
  <c r="J9" i="5"/>
  <c r="F9" i="29" s="1"/>
  <c r="G9" i="31"/>
  <c r="W70" i="5"/>
  <c r="AW23" i="5"/>
  <c r="AJ54" i="5"/>
  <c r="J26" i="5"/>
  <c r="AJ10" i="5"/>
  <c r="J24" i="5"/>
  <c r="W10" i="5"/>
  <c r="AJ40" i="5"/>
  <c r="AJ41" i="4"/>
  <c r="AJ54" i="4"/>
  <c r="AJ70" i="4"/>
  <c r="J70" i="4"/>
  <c r="AJ71" i="4"/>
  <c r="W70" i="4"/>
  <c r="AJ8" i="4"/>
  <c r="J10" i="4"/>
  <c r="F8" i="30" s="1"/>
  <c r="BJ24" i="4"/>
  <c r="AW10" i="4"/>
  <c r="G8" i="31"/>
  <c r="J53" i="4"/>
  <c r="J40" i="4"/>
  <c r="AJ25" i="4"/>
  <c r="AJ40" i="4"/>
  <c r="AW40" i="4"/>
  <c r="J24" i="4"/>
  <c r="BJ11" i="4"/>
  <c r="AJ56" i="4"/>
  <c r="AW11" i="4"/>
  <c r="J11" i="4"/>
  <c r="F8" i="31" s="1"/>
  <c r="AJ55" i="4"/>
  <c r="AW24" i="4"/>
  <c r="AW9" i="3"/>
  <c r="AW26" i="3"/>
  <c r="AJ39" i="3"/>
  <c r="W40" i="3"/>
  <c r="AJ25" i="3"/>
  <c r="G7" i="29"/>
  <c r="W38" i="3"/>
  <c r="W25" i="3"/>
  <c r="W55" i="3"/>
  <c r="J38" i="3"/>
  <c r="J11" i="3"/>
  <c r="F7" i="31" s="1"/>
  <c r="G7" i="31"/>
  <c r="J8" i="3"/>
  <c r="F7" i="28" s="1"/>
  <c r="BJ10" i="2"/>
  <c r="BJ9" i="2"/>
  <c r="BJ40" i="2"/>
  <c r="W38" i="2"/>
  <c r="J26" i="2"/>
  <c r="AW23" i="2"/>
  <c r="AJ8" i="2"/>
  <c r="W56" i="2"/>
  <c r="W68" i="2"/>
  <c r="AJ56" i="2"/>
  <c r="BJ11" i="2"/>
  <c r="BJ41" i="2"/>
  <c r="J9" i="2"/>
  <c r="F6" i="29" s="1"/>
  <c r="BJ23" i="2"/>
  <c r="J8" i="2"/>
  <c r="F6" i="28" s="1"/>
  <c r="J41" i="2"/>
  <c r="AJ40" i="2"/>
  <c r="G6" i="29"/>
  <c r="AJ24" i="2"/>
  <c r="J11" i="2"/>
  <c r="F6" i="31" s="1"/>
  <c r="BJ39" i="2"/>
  <c r="AJ54" i="2"/>
  <c r="AJ41" i="2"/>
  <c r="J56" i="2"/>
  <c r="BJ26" i="2"/>
  <c r="AW10" i="2"/>
  <c r="I40" i="29" l="1"/>
  <c r="I57" i="29"/>
  <c r="H40" i="29"/>
  <c r="H57" i="29"/>
  <c r="G57" i="29"/>
  <c r="G40" i="29"/>
  <c r="I57" i="30"/>
  <c r="I40" i="30"/>
  <c r="H57" i="30"/>
  <c r="H40" i="30"/>
  <c r="H40" i="31"/>
  <c r="H57" i="31"/>
  <c r="H5" i="31"/>
  <c r="I8" i="34" s="1"/>
  <c r="G57" i="31"/>
  <c r="G5" i="31"/>
  <c r="G40" i="31"/>
  <c r="I5" i="31"/>
  <c r="J8" i="34" s="1"/>
  <c r="I57" i="31"/>
  <c r="I40" i="31"/>
  <c r="G57" i="30"/>
  <c r="G40" i="30"/>
  <c r="F24" i="29"/>
  <c r="F24" i="31"/>
  <c r="F24" i="30"/>
  <c r="F28" i="31"/>
  <c r="F28" i="29"/>
  <c r="F28" i="30"/>
  <c r="F25" i="31"/>
  <c r="F25" i="30"/>
  <c r="F25" i="29"/>
  <c r="G23" i="31"/>
  <c r="G23" i="29"/>
  <c r="G23" i="30"/>
  <c r="I5" i="30"/>
  <c r="J7" i="34" s="1"/>
  <c r="H5" i="30"/>
  <c r="I7" i="34" s="1"/>
  <c r="H5" i="29"/>
  <c r="I6" i="34" s="1"/>
  <c r="I5" i="29"/>
  <c r="J6" i="34" s="1"/>
  <c r="N7" i="34" l="1"/>
  <c r="H12" i="35"/>
  <c r="O7" i="34"/>
  <c r="I12" i="35"/>
  <c r="N8" i="34"/>
  <c r="H15" i="35"/>
  <c r="O8" i="34"/>
  <c r="I15" i="35"/>
  <c r="O6" i="34"/>
  <c r="I9" i="35"/>
  <c r="N6" i="34"/>
  <c r="H9" i="35"/>
  <c r="AK23" i="1"/>
  <c r="BK8" i="1"/>
  <c r="J23" i="1"/>
  <c r="AK70" i="1"/>
  <c r="AJ71" i="1"/>
  <c r="AK71" i="1"/>
  <c r="W70" i="1"/>
  <c r="W71" i="1"/>
  <c r="J71" i="1"/>
  <c r="AJ55" i="1"/>
  <c r="W56" i="1"/>
  <c r="W55" i="1"/>
  <c r="J54" i="1"/>
  <c r="J55" i="1"/>
  <c r="J56" i="1"/>
  <c r="BJ39" i="1"/>
  <c r="BJ40" i="1"/>
  <c r="AW40" i="1"/>
  <c r="AW41" i="1"/>
  <c r="AJ40" i="1"/>
  <c r="AJ41" i="1"/>
  <c r="W39" i="1"/>
  <c r="W40" i="1"/>
  <c r="BJ24" i="1"/>
  <c r="BJ26" i="1"/>
  <c r="AW24" i="1"/>
  <c r="AW26" i="1"/>
  <c r="AJ24" i="1"/>
  <c r="AJ26" i="1"/>
  <c r="W24" i="1"/>
  <c r="W26" i="1"/>
  <c r="J24" i="1"/>
  <c r="J26" i="1"/>
  <c r="BK11" i="1"/>
  <c r="BK10" i="1"/>
  <c r="BJ10" i="1"/>
  <c r="AX10" i="1"/>
  <c r="AW11" i="1"/>
  <c r="AX11" i="1"/>
  <c r="AK8" i="1"/>
  <c r="K23" i="1" l="1"/>
  <c r="AY8" i="1"/>
  <c r="AZ8" i="1"/>
  <c r="BL8" i="1"/>
  <c r="BM8" i="1"/>
  <c r="AL8" i="1"/>
  <c r="AM8" i="1"/>
  <c r="AM23" i="1"/>
  <c r="AL23" i="1"/>
  <c r="M23" i="1"/>
  <c r="L23" i="1"/>
  <c r="AJ23" i="1"/>
  <c r="AK69" i="1"/>
  <c r="AJ69" i="1"/>
  <c r="AJ70" i="1"/>
  <c r="W69" i="1"/>
  <c r="J70" i="1"/>
  <c r="J69" i="1"/>
  <c r="AJ54" i="1"/>
  <c r="AJ56" i="1"/>
  <c r="W54" i="1"/>
  <c r="BJ41" i="1"/>
  <c r="AW39" i="1"/>
  <c r="AJ39" i="1"/>
  <c r="W41" i="1"/>
  <c r="J41" i="1"/>
  <c r="J39" i="1"/>
  <c r="J40" i="1"/>
  <c r="BJ25" i="1"/>
  <c r="AW25" i="1"/>
  <c r="AJ25" i="1"/>
  <c r="W25" i="1"/>
  <c r="J25" i="1"/>
  <c r="BJ9" i="1"/>
  <c r="BJ11" i="1"/>
  <c r="BK9" i="1"/>
  <c r="BJ8" i="1"/>
  <c r="AJ9" i="1"/>
  <c r="AJ11" i="1"/>
  <c r="AW9" i="1"/>
  <c r="AW10" i="1"/>
  <c r="AX9" i="1"/>
  <c r="J11" i="1"/>
  <c r="W11" i="1"/>
  <c r="AX8" i="1"/>
  <c r="AW8" i="1"/>
  <c r="AJ10" i="1"/>
  <c r="J9" i="1"/>
  <c r="W9" i="1"/>
  <c r="H8" i="34"/>
  <c r="G15" i="35" s="1"/>
  <c r="W10" i="1"/>
  <c r="AJ8" i="1"/>
  <c r="G5" i="29"/>
  <c r="H6" i="34" s="1"/>
  <c r="G9" i="35" s="1"/>
  <c r="J10" i="1"/>
  <c r="G5" i="30"/>
  <c r="H7" i="34" s="1"/>
  <c r="G12" i="35" s="1"/>
  <c r="F5" i="29" l="1"/>
  <c r="G6" i="34" s="1"/>
  <c r="F9" i="35" s="1"/>
  <c r="F57" i="29"/>
  <c r="F40" i="29"/>
  <c r="F57" i="31"/>
  <c r="F40" i="31"/>
  <c r="F5" i="31"/>
  <c r="G8" i="34" s="1"/>
  <c r="F15" i="35" s="1"/>
  <c r="F5" i="30"/>
  <c r="G7" i="34" s="1"/>
  <c r="F12" i="35" s="1"/>
  <c r="F57" i="30"/>
  <c r="F40" i="30"/>
  <c r="E57" i="28" l="1"/>
  <c r="E40" i="28"/>
  <c r="E5" i="28"/>
  <c r="F5" i="34" s="1"/>
  <c r="E6" i="35" s="1"/>
  <c r="K68" i="1"/>
  <c r="J38" i="1"/>
  <c r="X8" i="1" l="1"/>
  <c r="X68" i="1"/>
  <c r="AK38" i="1"/>
  <c r="C5" i="28"/>
  <c r="D5" i="34" s="1"/>
  <c r="C6" i="35" s="1"/>
  <c r="C40" i="28"/>
  <c r="C57" i="28"/>
  <c r="D5" i="28"/>
  <c r="E5" i="34" s="1"/>
  <c r="D6" i="35" s="1"/>
  <c r="D57" i="28"/>
  <c r="D40" i="28"/>
  <c r="B5" i="28"/>
  <c r="C5" i="34" s="1"/>
  <c r="B6" i="35" s="1"/>
  <c r="B40" i="28"/>
  <c r="B57" i="28"/>
  <c r="BK38" i="1"/>
  <c r="K38" i="1"/>
  <c r="BK23" i="1"/>
  <c r="X38" i="1"/>
  <c r="AK53" i="1"/>
  <c r="J53" i="1"/>
  <c r="BJ38" i="1"/>
  <c r="AX38" i="1"/>
  <c r="X53" i="1"/>
  <c r="AX23" i="1"/>
  <c r="K53" i="1"/>
  <c r="X23" i="1"/>
  <c r="K8" i="1"/>
  <c r="G5" i="28" s="1"/>
  <c r="H5" i="34" s="1"/>
  <c r="G6" i="35" s="1"/>
  <c r="AJ53" i="1"/>
  <c r="BM23" i="1"/>
  <c r="BL23" i="1"/>
  <c r="BM38" i="1"/>
  <c r="BL38" i="1"/>
  <c r="AZ23" i="1"/>
  <c r="AY23" i="1"/>
  <c r="AZ38" i="1"/>
  <c r="AY38" i="1"/>
  <c r="AL68" i="1"/>
  <c r="AM68" i="1"/>
  <c r="AM38" i="1"/>
  <c r="AL38" i="1"/>
  <c r="AM53" i="1"/>
  <c r="AL53" i="1"/>
  <c r="Z8" i="1"/>
  <c r="Y8" i="1"/>
  <c r="Z53" i="1"/>
  <c r="Y53" i="1"/>
  <c r="Z23" i="1"/>
  <c r="Y23" i="1"/>
  <c r="AJ68" i="1"/>
  <c r="AJ38" i="1"/>
  <c r="W68" i="1"/>
  <c r="J68" i="1"/>
  <c r="M8" i="1"/>
  <c r="Z68" i="1"/>
  <c r="Y68" i="1"/>
  <c r="W38" i="1"/>
  <c r="W23" i="1"/>
  <c r="Z38" i="1"/>
  <c r="Y38" i="1"/>
  <c r="M68" i="1"/>
  <c r="L68" i="1"/>
  <c r="W53" i="1"/>
  <c r="AW23" i="1"/>
  <c r="M38" i="1"/>
  <c r="L38" i="1"/>
  <c r="L53" i="1"/>
  <c r="M53" i="1"/>
  <c r="L8" i="1"/>
  <c r="BJ23" i="1"/>
  <c r="AW38" i="1"/>
  <c r="AK68" i="1"/>
  <c r="W8" i="1"/>
  <c r="J8" i="1"/>
  <c r="H40" i="28" l="1"/>
  <c r="H57" i="28"/>
  <c r="I40" i="28"/>
  <c r="I57" i="28"/>
  <c r="G40" i="28"/>
  <c r="G57" i="28"/>
  <c r="F5" i="28"/>
  <c r="G5" i="34" s="1"/>
  <c r="F6" i="35" s="1"/>
  <c r="F57" i="28"/>
  <c r="F40" i="28"/>
  <c r="H5" i="28"/>
  <c r="I5" i="34" s="1"/>
  <c r="I5" i="28"/>
  <c r="J5" i="34" s="1"/>
  <c r="N5" i="34" l="1"/>
  <c r="H6" i="35"/>
  <c r="O5" i="34"/>
  <c r="I6" i="35"/>
</calcChain>
</file>

<file path=xl/sharedStrings.xml><?xml version="1.0" encoding="utf-8"?>
<sst xmlns="http://schemas.openxmlformats.org/spreadsheetml/2006/main" count="23798" uniqueCount="108">
  <si>
    <t>Simulation Results NATIONAL - 10000 samples</t>
  </si>
  <si>
    <t>Level</t>
  </si>
  <si>
    <t>Description</t>
  </si>
  <si>
    <t>NWGF</t>
  </si>
  <si>
    <t>Number</t>
  </si>
  <si>
    <t>Affected</t>
  </si>
  <si>
    <t>Number of</t>
  </si>
  <si>
    <t>Buildings</t>
  </si>
  <si>
    <t>Residential - Replacement</t>
  </si>
  <si>
    <t>Residential - New</t>
  </si>
  <si>
    <t>Commercial - Replacement</t>
  </si>
  <si>
    <t>Commercial - New</t>
  </si>
  <si>
    <t>Simulation Results NORTH</t>
  </si>
  <si>
    <t>Residential - North - Replacement</t>
  </si>
  <si>
    <t>Residential - Rest of Country - New</t>
  </si>
  <si>
    <t>Commercial - North - Replacement</t>
  </si>
  <si>
    <t>Commercial - Rest of Country - New</t>
  </si>
  <si>
    <t>Simulation Results Rest of Country</t>
  </si>
  <si>
    <t>Residential - Rest of Country - Replacement</t>
  </si>
  <si>
    <t>Residential - North - New</t>
  </si>
  <si>
    <t>Commercial - North - New</t>
  </si>
  <si>
    <t>Commercial - Rest of Country - Replacement</t>
  </si>
  <si>
    <t>NWGF 90%</t>
  </si>
  <si>
    <t>NWGF 92%</t>
  </si>
  <si>
    <t>NWGF 95%</t>
  </si>
  <si>
    <t>NWGF 98%</t>
  </si>
  <si>
    <t>Simulation Results Senior Only</t>
  </si>
  <si>
    <t>Simulation Results Low Income Only</t>
  </si>
  <si>
    <t>Simulation Results Senior Only - North</t>
  </si>
  <si>
    <t>Simulation Results Senior Only - Rest of Country</t>
  </si>
  <si>
    <t>Simulation Results Low Income Only - North</t>
  </si>
  <si>
    <t>Simulation Results Low Income Only - Rest of Country</t>
  </si>
  <si>
    <t>Scenario 1 (D1)</t>
  </si>
  <si>
    <t>Scenario 2 (D2)</t>
  </si>
  <si>
    <t>Scenario 3 (D3)</t>
  </si>
  <si>
    <t>Scenario 4 (D4, D5)</t>
  </si>
  <si>
    <t>Scenario 5 (D4, D6)</t>
  </si>
  <si>
    <t>Scenario 6 (D4, D7)</t>
  </si>
  <si>
    <t>Scenario 7 (D8)</t>
  </si>
  <si>
    <t>Scenario 8 (D1, D8)</t>
  </si>
  <si>
    <t>Scenario 9 (D2, D4, D6, D8)</t>
  </si>
  <si>
    <t>Scenario 10 (D4, D6, D8)</t>
  </si>
  <si>
    <t>Scenario 11 (D4, D5, D8)</t>
  </si>
  <si>
    <t>Scenario 12 (D4, D7, D8)</t>
  </si>
  <si>
    <t>Scenario 13 (D1, D4, D7)</t>
  </si>
  <si>
    <t>Scenario 14 (D1, D4, D7, D8)</t>
  </si>
  <si>
    <t>Scenario 15 (D9)</t>
  </si>
  <si>
    <t>Scenario 16 (D10)</t>
  </si>
  <si>
    <t>Scenario 17 (D8, D9)</t>
  </si>
  <si>
    <t>Scenario 18 (D8, D10)</t>
  </si>
  <si>
    <t>Scenario 19 (D0)</t>
  </si>
  <si>
    <t>Scenario 20 (D0, D4, D5)</t>
  </si>
  <si>
    <t>Scenario 21 (D0, D4, D6)</t>
  </si>
  <si>
    <t>Scenario 22 (D0, D4, D7)</t>
  </si>
  <si>
    <t>Scenario 23 (D1, D4, D5, D8)</t>
  </si>
  <si>
    <t>Scenario 24 (D2, D4, D5, D8)</t>
  </si>
  <si>
    <t>Scenario 25 (D3, D4, D5, D8)</t>
  </si>
  <si>
    <t>Gas Use</t>
  </si>
  <si>
    <t>Before</t>
  </si>
  <si>
    <t>After</t>
  </si>
  <si>
    <t>Electric Use</t>
  </si>
  <si>
    <t>Energy use for affected buildings</t>
  </si>
  <si>
    <t>gas use</t>
  </si>
  <si>
    <t>electric use</t>
  </si>
  <si>
    <t>(MMBtu)</t>
  </si>
  <si>
    <t>(kWh)</t>
  </si>
  <si>
    <t>%</t>
  </si>
  <si>
    <t>change</t>
  </si>
  <si>
    <t>source energy</t>
  </si>
  <si>
    <t>emissions</t>
  </si>
  <si>
    <r>
      <t>(lbs CO2</t>
    </r>
    <r>
      <rPr>
        <b/>
        <vertAlign val="subscript"/>
        <sz val="8"/>
        <rFont val="Arial"/>
        <family val="2"/>
      </rPr>
      <t>e</t>
    </r>
    <r>
      <rPr>
        <b/>
        <sz val="8"/>
        <rFont val="Arial"/>
        <family val="2"/>
      </rPr>
      <t>)</t>
    </r>
  </si>
  <si>
    <t>Energy Use Summary - 90% EL</t>
  </si>
  <si>
    <t>Energy Use Summary - 92% EL</t>
  </si>
  <si>
    <t>Energy Use Summary - 95% EL</t>
  </si>
  <si>
    <t>Energy Use Summary - 98% EL</t>
  </si>
  <si>
    <t>Scenario 26 (D2, D8, D11)</t>
  </si>
  <si>
    <t>Scenario 27 (D2, D8, D12)</t>
  </si>
  <si>
    <t>TSL</t>
  </si>
  <si>
    <t>(MMBtu), National</t>
  </si>
  <si>
    <t>Number of NWGF</t>
  </si>
  <si>
    <r>
      <t>(tons CO2</t>
    </r>
    <r>
      <rPr>
        <b/>
        <vertAlign val="subscript"/>
        <sz val="8"/>
        <rFont val="Arial"/>
        <family val="2"/>
      </rPr>
      <t>e</t>
    </r>
    <r>
      <rPr>
        <b/>
        <sz val="8"/>
        <rFont val="Arial"/>
        <family val="2"/>
      </rPr>
      <t>), National</t>
    </r>
  </si>
  <si>
    <t>Scenario</t>
  </si>
  <si>
    <t>DOE NOPR (GTI Scenario 0)</t>
  </si>
  <si>
    <t>GTI Scenario Int-5</t>
  </si>
  <si>
    <t>Impacted Buildings - 90% TSL</t>
  </si>
  <si>
    <t>Impacted Buildings - 92% TSL</t>
  </si>
  <si>
    <t>Impacted Buildings - 95% TSL</t>
  </si>
  <si>
    <t>Impacted Buildings - 98% TSL</t>
  </si>
  <si>
    <t>Scenario Int-5 (Scenarios 24 &amp; I-16) (D2, D4, D5, D8 D9, I2, I6, I8, I13)</t>
  </si>
  <si>
    <t>Scenario I-1 - Replace Manufacturers Cost with infl adj 2011 costs</t>
  </si>
  <si>
    <t>Scenario I-2 2013 Price Guide</t>
  </si>
  <si>
    <t>Scenario I- 5_Increase Disount Rate by 4X</t>
  </si>
  <si>
    <t>Scenario I-6 - Replace marginal gas rates with AGA marginal rates</t>
  </si>
  <si>
    <t>Scenario I-8 - Use the 2015 AEO forecast for energy price trends</t>
  </si>
  <si>
    <t>Scenario I-10 - Home Depot Pricing</t>
  </si>
  <si>
    <t>Scenario I-11 - NWGF lifetime adjusted from 21.5 to 18 years</t>
  </si>
  <si>
    <t>Scenario I-13 - Use updated AHRI shipment data</t>
  </si>
  <si>
    <t>Scenario I-15 (I6, I8, I13)</t>
  </si>
  <si>
    <t>Scenario I-16 (I2, I6, I8, I13)</t>
  </si>
  <si>
    <t>Scenario Int-1 (Scenarios 24 &amp; I-15) (D2, D4, D5, D8, I6, I8, I13)</t>
  </si>
  <si>
    <t>Scenario Int-2 (Scenarios 23 &amp; I-15) (D1, D4, D5, D8, I6, I8, I13)</t>
  </si>
  <si>
    <t>Scenario Int-3 (Scenarios 18 &amp; I-15) (D8, D10, I6, I8, I13)</t>
  </si>
  <si>
    <t>Scenario Int-4 (Scenarios 17 &amp; I-15) (D8, D9, I6, I8, I13)</t>
  </si>
  <si>
    <t>Scenario Int-6 (Scenarios 23 &amp; I-16) (D1, D4, D5, D8 D9, I2, I6, I8, I13)</t>
  </si>
  <si>
    <t>Scenario Int-7 (Scenarios 18 &amp; I-16) (D8, D10, I2, I6, I8, I13)</t>
  </si>
  <si>
    <t>Scenario Int-8 (Scenarios 17 &amp; I-16) (D8, D9, I2, I6, I8, I13)</t>
  </si>
  <si>
    <t>Scenario Int-9 (Scenarios 26 &amp;I-16) (D2 ,D8 ,D11, I2, I6, I8, I13)</t>
  </si>
  <si>
    <t>Scenario Int-10 (Scenarios 27 &amp;I-16) (D2 ,D8 ,D12, I2, I6, I8, I13)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</si>
</sst>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_);[Red]\-#,##0"/>
    <numFmt numFmtId="167" formatCode="#,##0.0_);[Red]\-#,##0.0"/>
    <numFmt numFmtId="168" formatCode="0.0%;[Red]\ \-0.0%"/>
    <numFmt numFmtId="169" formatCode="0.0%"/>
    <numFmt numFmtId="170" formatCode="0%;[Red]\ \-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b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5" fillId="0" borderId="0" xfId="0" applyFont="1"/>
    <xf numFmtId="0" fontId="3" fillId="3" borderId="0" xfId="0" applyFont="1" applyFill="1" applyBorder="1" applyAlignment="1" applyProtection="1"/>
    <xf numFmtId="0" fontId="5" fillId="3" borderId="0" xfId="0" applyFont="1" applyFill="1"/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9" fontId="4" fillId="3" borderId="10" xfId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2" fillId="3" borderId="6" xfId="0" applyFont="1" applyFill="1" applyBorder="1" applyAlignment="1" applyProtection="1"/>
    <xf numFmtId="0" fontId="3" fillId="3" borderId="11" xfId="0" applyFont="1" applyFill="1" applyBorder="1" applyAlignment="1" applyProtection="1"/>
    <xf numFmtId="0" fontId="3" fillId="3" borderId="7" xfId="0" applyFont="1" applyFill="1" applyBorder="1" applyAlignment="1" applyProtection="1"/>
    <xf numFmtId="165" fontId="5" fillId="3" borderId="0" xfId="0" applyNumberFormat="1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9" fontId="5" fillId="3" borderId="0" xfId="1" applyFont="1" applyFill="1" applyBorder="1" applyAlignment="1">
      <alignment horizontal="center"/>
    </xf>
    <xf numFmtId="0" fontId="3" fillId="2" borderId="3" xfId="0" applyFont="1" applyFill="1" applyBorder="1" applyAlignment="1" applyProtection="1"/>
    <xf numFmtId="0" fontId="6" fillId="3" borderId="9" xfId="0" applyFont="1" applyFill="1" applyBorder="1" applyAlignment="1">
      <alignment horizontal="center"/>
    </xf>
    <xf numFmtId="9" fontId="4" fillId="3" borderId="5" xfId="1" applyFont="1" applyFill="1" applyBorder="1" applyAlignment="1" applyProtection="1">
      <alignment horizontal="center" vertical="center"/>
    </xf>
    <xf numFmtId="9" fontId="5" fillId="3" borderId="9" xfId="1" applyFont="1" applyFill="1" applyBorder="1" applyAlignment="1">
      <alignment horizontal="center"/>
    </xf>
    <xf numFmtId="9" fontId="5" fillId="3" borderId="0" xfId="0" applyNumberFormat="1" applyFont="1" applyFill="1" applyBorder="1" applyAlignment="1">
      <alignment horizontal="center"/>
    </xf>
    <xf numFmtId="9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9" fontId="5" fillId="3" borderId="10" xfId="0" applyNumberFormat="1" applyFont="1" applyFill="1" applyBorder="1" applyAlignment="1">
      <alignment horizontal="center"/>
    </xf>
    <xf numFmtId="9" fontId="5" fillId="3" borderId="5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/>
    <xf numFmtId="0" fontId="5" fillId="3" borderId="6" xfId="0" applyFont="1" applyFill="1" applyBorder="1" applyAlignment="1">
      <alignment horizontal="center"/>
    </xf>
    <xf numFmtId="0" fontId="3" fillId="3" borderId="6" xfId="0" applyFont="1" applyFill="1" applyBorder="1" applyAlignment="1" applyProtection="1"/>
    <xf numFmtId="0" fontId="6" fillId="3" borderId="8" xfId="0" applyFont="1" applyFill="1" applyBorder="1" applyAlignment="1">
      <alignment horizontal="center"/>
    </xf>
    <xf numFmtId="9" fontId="4" fillId="3" borderId="8" xfId="1" applyFont="1" applyFill="1" applyBorder="1" applyAlignment="1" applyProtection="1">
      <alignment horizontal="center" vertical="center"/>
    </xf>
    <xf numFmtId="9" fontId="4" fillId="3" borderId="9" xfId="1" applyFont="1" applyFill="1" applyBorder="1" applyAlignment="1" applyProtection="1">
      <alignment horizontal="center" vertical="center"/>
    </xf>
    <xf numFmtId="2" fontId="5" fillId="3" borderId="8" xfId="1" applyNumberFormat="1" applyFont="1" applyFill="1" applyBorder="1" applyAlignment="1">
      <alignment horizontal="center"/>
    </xf>
    <xf numFmtId="165" fontId="5" fillId="3" borderId="9" xfId="1" applyNumberFormat="1" applyFont="1" applyFill="1" applyBorder="1" applyAlignment="1">
      <alignment horizontal="center"/>
    </xf>
    <xf numFmtId="2" fontId="5" fillId="3" borderId="4" xfId="1" applyNumberFormat="1" applyFont="1" applyFill="1" applyBorder="1" applyAlignment="1">
      <alignment horizontal="center"/>
    </xf>
    <xf numFmtId="165" fontId="5" fillId="3" borderId="5" xfId="1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9" fontId="4" fillId="3" borderId="4" xfId="1" applyFont="1" applyFill="1" applyBorder="1" applyAlignment="1" applyProtection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13" xfId="0" applyFont="1" applyBorder="1" applyAlignment="1">
      <alignment vertical="center"/>
    </xf>
    <xf numFmtId="0" fontId="6" fillId="3" borderId="4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vertical="center"/>
    </xf>
    <xf numFmtId="167" fontId="5" fillId="0" borderId="8" xfId="0" applyNumberFormat="1" applyFont="1" applyBorder="1" applyAlignment="1">
      <alignment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9" xfId="0" applyNumberFormat="1" applyFont="1" applyBorder="1" applyAlignment="1">
      <alignment horizontal="center" vertical="center"/>
    </xf>
    <xf numFmtId="168" fontId="5" fillId="0" borderId="0" xfId="1" applyNumberFormat="1" applyFont="1" applyBorder="1" applyAlignment="1">
      <alignment vertical="center"/>
    </xf>
    <xf numFmtId="168" fontId="5" fillId="0" borderId="9" xfId="1" applyNumberFormat="1" applyFont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167" fontId="5" fillId="5" borderId="8" xfId="0" applyNumberFormat="1" applyFont="1" applyFill="1" applyBorder="1" applyAlignment="1">
      <alignment vertical="center"/>
    </xf>
    <xf numFmtId="167" fontId="5" fillId="5" borderId="0" xfId="0" applyNumberFormat="1" applyFont="1" applyFill="1" applyBorder="1" applyAlignment="1">
      <alignment vertical="center"/>
    </xf>
    <xf numFmtId="166" fontId="5" fillId="5" borderId="0" xfId="0" applyNumberFormat="1" applyFont="1" applyFill="1" applyBorder="1" applyAlignment="1">
      <alignment vertical="center"/>
    </xf>
    <xf numFmtId="168" fontId="5" fillId="5" borderId="0" xfId="1" applyNumberFormat="1" applyFont="1" applyFill="1" applyBorder="1" applyAlignment="1">
      <alignment vertical="center"/>
    </xf>
    <xf numFmtId="168" fontId="5" fillId="5" borderId="9" xfId="1" applyNumberFormat="1" applyFont="1" applyFill="1" applyBorder="1" applyAlignment="1">
      <alignment vertical="center"/>
    </xf>
    <xf numFmtId="167" fontId="5" fillId="5" borderId="8" xfId="0" applyNumberFormat="1" applyFont="1" applyFill="1" applyBorder="1" applyAlignment="1">
      <alignment horizontal="center" vertical="center"/>
    </xf>
    <xf numFmtId="167" fontId="5" fillId="5" borderId="9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5" borderId="14" xfId="0" applyFont="1" applyFill="1" applyBorder="1" applyAlignment="1">
      <alignment vertical="center"/>
    </xf>
    <xf numFmtId="167" fontId="5" fillId="5" borderId="4" xfId="0" applyNumberFormat="1" applyFont="1" applyFill="1" applyBorder="1" applyAlignment="1">
      <alignment vertical="center"/>
    </xf>
    <xf numFmtId="167" fontId="5" fillId="5" borderId="10" xfId="0" applyNumberFormat="1" applyFont="1" applyFill="1" applyBorder="1" applyAlignment="1">
      <alignment vertical="center"/>
    </xf>
    <xf numFmtId="166" fontId="5" fillId="5" borderId="10" xfId="0" applyNumberFormat="1" applyFont="1" applyFill="1" applyBorder="1" applyAlignment="1">
      <alignment vertical="center"/>
    </xf>
    <xf numFmtId="168" fontId="5" fillId="5" borderId="10" xfId="1" applyNumberFormat="1" applyFont="1" applyFill="1" applyBorder="1" applyAlignment="1">
      <alignment vertical="center"/>
    </xf>
    <xf numFmtId="168" fontId="5" fillId="5" borderId="5" xfId="1" applyNumberFormat="1" applyFont="1" applyFill="1" applyBorder="1" applyAlignment="1">
      <alignment vertical="center"/>
    </xf>
    <xf numFmtId="167" fontId="5" fillId="5" borderId="4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168" fontId="5" fillId="0" borderId="10" xfId="1" applyNumberFormat="1" applyFont="1" applyFill="1" applyBorder="1" applyAlignment="1">
      <alignment vertical="center"/>
    </xf>
    <xf numFmtId="168" fontId="5" fillId="0" borderId="5" xfId="1" applyNumberFormat="1" applyFont="1" applyFill="1" applyBorder="1" applyAlignment="1">
      <alignment vertical="center"/>
    </xf>
    <xf numFmtId="167" fontId="5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8" fontId="5" fillId="0" borderId="0" xfId="1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horizontal="center" vertical="center"/>
    </xf>
    <xf numFmtId="167" fontId="5" fillId="5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8" xfId="0" applyNumberFormat="1" applyFont="1" applyFill="1" applyBorder="1" applyAlignment="1">
      <alignment horizontal="center" vertical="center"/>
    </xf>
    <xf numFmtId="167" fontId="5" fillId="0" borderId="9" xfId="0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166" fontId="5" fillId="0" borderId="2" xfId="0" applyNumberFormat="1" applyFont="1" applyBorder="1" applyAlignment="1">
      <alignment vertical="center"/>
    </xf>
    <xf numFmtId="168" fontId="5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7" fontId="5" fillId="0" borderId="8" xfId="0" applyNumberFormat="1" applyFont="1" applyFill="1" applyBorder="1" applyAlignment="1">
      <alignment vertical="center"/>
    </xf>
    <xf numFmtId="168" fontId="5" fillId="0" borderId="9" xfId="1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vertical="center"/>
    </xf>
    <xf numFmtId="167" fontId="5" fillId="0" borderId="2" xfId="0" applyNumberFormat="1" applyFont="1" applyFill="1" applyBorder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168" fontId="5" fillId="0" borderId="2" xfId="1" applyNumberFormat="1" applyFont="1" applyFill="1" applyBorder="1" applyAlignment="1">
      <alignment vertical="center"/>
    </xf>
    <xf numFmtId="168" fontId="5" fillId="0" borderId="3" xfId="1" applyNumberFormat="1" applyFont="1" applyFill="1" applyBorder="1" applyAlignment="1">
      <alignment vertical="center"/>
    </xf>
    <xf numFmtId="167" fontId="5" fillId="0" borderId="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9" fontId="4" fillId="3" borderId="0" xfId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3" xfId="0" applyFont="1" applyBorder="1"/>
    <xf numFmtId="0" fontId="6" fillId="0" borderId="9" xfId="0" applyFont="1" applyBorder="1" applyAlignment="1">
      <alignment horizontal="center"/>
    </xf>
    <xf numFmtId="0" fontId="6" fillId="0" borderId="5" xfId="0" applyFont="1" applyBorder="1"/>
    <xf numFmtId="9" fontId="5" fillId="0" borderId="9" xfId="0" applyNumberFormat="1" applyFont="1" applyBorder="1" applyAlignment="1">
      <alignment horizontal="center"/>
    </xf>
    <xf numFmtId="9" fontId="5" fillId="5" borderId="9" xfId="0" applyNumberFormat="1" applyFont="1" applyFill="1" applyBorder="1" applyAlignment="1">
      <alignment horizontal="center"/>
    </xf>
    <xf numFmtId="9" fontId="5" fillId="5" borderId="5" xfId="0" applyNumberFormat="1" applyFont="1" applyFill="1" applyBorder="1" applyAlignment="1">
      <alignment horizontal="center"/>
    </xf>
    <xf numFmtId="167" fontId="5" fillId="0" borderId="1" xfId="0" applyNumberFormat="1" applyFont="1" applyBorder="1"/>
    <xf numFmtId="167" fontId="5" fillId="0" borderId="2" xfId="0" applyNumberFormat="1" applyFont="1" applyBorder="1"/>
    <xf numFmtId="167" fontId="5" fillId="0" borderId="3" xfId="0" applyNumberFormat="1" applyFont="1" applyBorder="1"/>
    <xf numFmtId="167" fontId="5" fillId="5" borderId="8" xfId="0" applyNumberFormat="1" applyFont="1" applyFill="1" applyBorder="1"/>
    <xf numFmtId="167" fontId="5" fillId="5" borderId="0" xfId="0" applyNumberFormat="1" applyFont="1" applyFill="1" applyBorder="1"/>
    <xf numFmtId="167" fontId="5" fillId="5" borderId="9" xfId="0" applyNumberFormat="1" applyFont="1" applyFill="1" applyBorder="1"/>
    <xf numFmtId="167" fontId="5" fillId="0" borderId="8" xfId="0" applyNumberFormat="1" applyFont="1" applyBorder="1"/>
    <xf numFmtId="167" fontId="5" fillId="0" borderId="0" xfId="0" applyNumberFormat="1" applyFont="1" applyBorder="1"/>
    <xf numFmtId="167" fontId="5" fillId="0" borderId="9" xfId="0" applyNumberFormat="1" applyFont="1" applyBorder="1"/>
    <xf numFmtId="167" fontId="5" fillId="5" borderId="4" xfId="0" applyNumberFormat="1" applyFont="1" applyFill="1" applyBorder="1"/>
    <xf numFmtId="167" fontId="5" fillId="5" borderId="10" xfId="0" applyNumberFormat="1" applyFont="1" applyFill="1" applyBorder="1"/>
    <xf numFmtId="167" fontId="5" fillId="5" borderId="5" xfId="0" applyNumberFormat="1" applyFont="1" applyFill="1" applyBorder="1"/>
    <xf numFmtId="9" fontId="5" fillId="0" borderId="2" xfId="1" applyFont="1" applyBorder="1"/>
    <xf numFmtId="9" fontId="5" fillId="0" borderId="3" xfId="1" applyFont="1" applyBorder="1"/>
    <xf numFmtId="9" fontId="5" fillId="5" borderId="0" xfId="1" applyFont="1" applyFill="1" applyBorder="1"/>
    <xf numFmtId="9" fontId="5" fillId="5" borderId="9" xfId="1" applyFont="1" applyFill="1" applyBorder="1"/>
    <xf numFmtId="9" fontId="5" fillId="0" borderId="0" xfId="1" applyFont="1" applyBorder="1"/>
    <xf numFmtId="9" fontId="5" fillId="0" borderId="9" xfId="1" applyFont="1" applyBorder="1"/>
    <xf numFmtId="9" fontId="5" fillId="5" borderId="10" xfId="1" applyFont="1" applyFill="1" applyBorder="1"/>
    <xf numFmtId="9" fontId="5" fillId="5" borderId="5" xfId="1" applyFont="1" applyFill="1" applyBorder="1"/>
    <xf numFmtId="9" fontId="5" fillId="0" borderId="0" xfId="1" applyFont="1"/>
    <xf numFmtId="9" fontId="6" fillId="3" borderId="2" xfId="1" applyFont="1" applyFill="1" applyBorder="1" applyAlignment="1">
      <alignment horizontal="center"/>
    </xf>
    <xf numFmtId="9" fontId="6" fillId="3" borderId="3" xfId="1" applyFont="1" applyFill="1" applyBorder="1" applyAlignment="1">
      <alignment horizontal="center"/>
    </xf>
    <xf numFmtId="9" fontId="6" fillId="3" borderId="0" xfId="1" applyFont="1" applyFill="1" applyBorder="1" applyAlignment="1">
      <alignment horizontal="center"/>
    </xf>
    <xf numFmtId="9" fontId="6" fillId="3" borderId="9" xfId="1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167" fontId="5" fillId="0" borderId="10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6" borderId="0" xfId="0" applyFont="1" applyFill="1" applyAlignment="1"/>
    <xf numFmtId="37" fontId="6" fillId="6" borderId="0" xfId="2" applyNumberFormat="1" applyFont="1" applyFill="1" applyAlignment="1">
      <alignment horizontal="left"/>
    </xf>
    <xf numFmtId="166" fontId="5" fillId="0" borderId="1" xfId="0" applyNumberFormat="1" applyFont="1" applyBorder="1"/>
    <xf numFmtId="166" fontId="5" fillId="0" borderId="3" xfId="0" applyNumberFormat="1" applyFont="1" applyBorder="1"/>
    <xf numFmtId="166" fontId="5" fillId="0" borderId="8" xfId="0" applyNumberFormat="1" applyFont="1" applyBorder="1"/>
    <xf numFmtId="166" fontId="5" fillId="0" borderId="9" xfId="0" applyNumberFormat="1" applyFont="1" applyBorder="1"/>
    <xf numFmtId="166" fontId="5" fillId="5" borderId="8" xfId="0" applyNumberFormat="1" applyFont="1" applyFill="1" applyBorder="1"/>
    <xf numFmtId="166" fontId="5" fillId="5" borderId="9" xfId="0" applyNumberFormat="1" applyFont="1" applyFill="1" applyBorder="1"/>
    <xf numFmtId="166" fontId="5" fillId="5" borderId="4" xfId="0" applyNumberFormat="1" applyFont="1" applyFill="1" applyBorder="1"/>
    <xf numFmtId="166" fontId="5" fillId="5" borderId="5" xfId="0" applyNumberFormat="1" applyFont="1" applyFill="1" applyBorder="1"/>
    <xf numFmtId="0" fontId="6" fillId="0" borderId="4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5" fillId="0" borderId="0" xfId="0" applyFont="1" applyFill="1" applyBorder="1"/>
    <xf numFmtId="169" fontId="5" fillId="0" borderId="0" xfId="0" applyNumberFormat="1" applyFont="1" applyFill="1" applyBorder="1" applyAlignment="1">
      <alignment horizontal="center"/>
    </xf>
    <xf numFmtId="167" fontId="5" fillId="0" borderId="17" xfId="1" applyNumberFormat="1" applyFont="1" applyFill="1" applyBorder="1" applyAlignment="1">
      <alignment horizontal="center"/>
    </xf>
    <xf numFmtId="167" fontId="5" fillId="0" borderId="13" xfId="0" applyNumberFormat="1" applyFont="1" applyFill="1" applyBorder="1" applyAlignment="1">
      <alignment horizontal="center"/>
    </xf>
    <xf numFmtId="167" fontId="5" fillId="0" borderId="20" xfId="1" applyNumberFormat="1" applyFont="1" applyFill="1" applyBorder="1" applyAlignment="1">
      <alignment horizontal="center"/>
    </xf>
    <xf numFmtId="167" fontId="5" fillId="0" borderId="21" xfId="0" applyNumberFormat="1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4" xfId="0" applyFont="1" applyFill="1" applyBorder="1"/>
    <xf numFmtId="0" fontId="6" fillId="3" borderId="2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167" fontId="5" fillId="0" borderId="26" xfId="0" applyNumberFormat="1" applyFont="1" applyFill="1" applyBorder="1" applyAlignment="1">
      <alignment horizontal="center"/>
    </xf>
    <xf numFmtId="167" fontId="5" fillId="0" borderId="27" xfId="0" applyNumberFormat="1" applyFont="1" applyFill="1" applyBorder="1" applyAlignment="1">
      <alignment horizontal="center"/>
    </xf>
    <xf numFmtId="0" fontId="5" fillId="0" borderId="15" xfId="0" applyFont="1" applyBorder="1"/>
    <xf numFmtId="0" fontId="5" fillId="0" borderId="19" xfId="0" applyFont="1" applyBorder="1"/>
    <xf numFmtId="0" fontId="6" fillId="3" borderId="28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9" fontId="4" fillId="3" borderId="21" xfId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9" fontId="4" fillId="3" borderId="22" xfId="1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9" fontId="4" fillId="3" borderId="27" xfId="1" applyFont="1" applyFill="1" applyBorder="1" applyAlignment="1" applyProtection="1">
      <alignment horizontal="center" vertical="center"/>
    </xf>
    <xf numFmtId="167" fontId="5" fillId="0" borderId="9" xfId="0" applyNumberFormat="1" applyFont="1" applyFill="1" applyBorder="1" applyAlignment="1">
      <alignment horizontal="center"/>
    </xf>
    <xf numFmtId="167" fontId="5" fillId="0" borderId="22" xfId="0" applyNumberFormat="1" applyFont="1" applyFill="1" applyBorder="1" applyAlignment="1">
      <alignment horizontal="center"/>
    </xf>
    <xf numFmtId="9" fontId="4" fillId="3" borderId="23" xfId="1" applyFont="1" applyFill="1" applyBorder="1" applyAlignment="1" applyProtection="1">
      <alignment horizontal="center" vertical="center"/>
    </xf>
    <xf numFmtId="0" fontId="6" fillId="0" borderId="24" xfId="0" applyFont="1" applyBorder="1"/>
    <xf numFmtId="170" fontId="5" fillId="0" borderId="13" xfId="0" applyNumberFormat="1" applyFont="1" applyFill="1" applyBorder="1" applyAlignment="1">
      <alignment horizontal="center"/>
    </xf>
    <xf numFmtId="170" fontId="5" fillId="0" borderId="26" xfId="0" applyNumberFormat="1" applyFont="1" applyFill="1" applyBorder="1" applyAlignment="1">
      <alignment horizontal="center"/>
    </xf>
    <xf numFmtId="170" fontId="5" fillId="0" borderId="21" xfId="0" applyNumberFormat="1" applyFont="1" applyFill="1" applyBorder="1" applyAlignment="1">
      <alignment horizontal="center"/>
    </xf>
    <xf numFmtId="170" fontId="5" fillId="0" borderId="27" xfId="0" applyNumberFormat="1" applyFont="1" applyFill="1" applyBorder="1" applyAlignment="1">
      <alignment horizontal="center"/>
    </xf>
    <xf numFmtId="0" fontId="3" fillId="7" borderId="19" xfId="0" applyFont="1" applyFill="1" applyBorder="1" applyAlignment="1"/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167" fontId="3" fillId="7" borderId="19" xfId="0" applyNumberFormat="1" applyFont="1" applyFill="1" applyBorder="1" applyAlignment="1">
      <alignment horizontal="center"/>
    </xf>
    <xf numFmtId="167" fontId="3" fillId="7" borderId="0" xfId="0" applyNumberFormat="1" applyFont="1" applyFill="1" applyBorder="1" applyAlignment="1">
      <alignment horizontal="center"/>
    </xf>
    <xf numFmtId="167" fontId="3" fillId="7" borderId="18" xfId="0" applyNumberFormat="1" applyFont="1" applyFill="1" applyBorder="1" applyAlignment="1">
      <alignment horizontal="center"/>
    </xf>
    <xf numFmtId="0" fontId="3" fillId="4" borderId="11" xfId="0" applyFont="1" applyFill="1" applyBorder="1" applyAlignment="1" applyProtection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showGridLines="0" workbookViewId="0">
      <selection activeCell="A2" sqref="A2:J4"/>
    </sheetView>
  </sheetViews>
  <sheetFormatPr defaultRowHeight="11.25" x14ac:dyDescent="0.2"/>
  <cols>
    <col min="1" max="1" width="22.140625" style="4" customWidth="1"/>
    <col min="2" max="4" width="9.140625" style="4"/>
    <col min="5" max="5" width="10.85546875" style="4" customWidth="1"/>
    <col min="6" max="6" width="11.140625" style="4" customWidth="1"/>
    <col min="7" max="7" width="9.140625" style="4"/>
    <col min="8" max="8" width="10.28515625" style="4" customWidth="1"/>
    <col min="9" max="9" width="12.85546875" style="4" customWidth="1"/>
    <col min="10" max="11" width="9.140625" style="4"/>
    <col min="12" max="12" width="26.42578125" style="4" customWidth="1"/>
    <col min="13" max="13" width="9.140625" style="4"/>
    <col min="14" max="14" width="15.42578125" style="4" customWidth="1"/>
    <col min="15" max="15" width="16.28515625" style="4" customWidth="1"/>
    <col min="16" max="16384" width="9.140625" style="4"/>
  </cols>
  <sheetData>
    <row r="2" spans="1:15" x14ac:dyDescent="0.2">
      <c r="A2" s="120"/>
      <c r="B2" s="123"/>
      <c r="C2" s="53" t="s">
        <v>57</v>
      </c>
      <c r="D2" s="53" t="s">
        <v>57</v>
      </c>
      <c r="E2" s="53" t="s">
        <v>60</v>
      </c>
      <c r="F2" s="53" t="s">
        <v>60</v>
      </c>
      <c r="G2" s="53" t="s">
        <v>67</v>
      </c>
      <c r="H2" s="54" t="s">
        <v>67</v>
      </c>
      <c r="I2" s="55" t="s">
        <v>67</v>
      </c>
      <c r="J2" s="54" t="s">
        <v>67</v>
      </c>
      <c r="L2" s="120"/>
      <c r="M2" s="123"/>
      <c r="N2" s="55" t="s">
        <v>67</v>
      </c>
      <c r="O2" s="54" t="s">
        <v>67</v>
      </c>
    </row>
    <row r="3" spans="1:15" x14ac:dyDescent="0.2">
      <c r="A3" s="121"/>
      <c r="B3" s="124" t="s">
        <v>77</v>
      </c>
      <c r="C3" s="23" t="s">
        <v>58</v>
      </c>
      <c r="D3" s="23" t="s">
        <v>59</v>
      </c>
      <c r="E3" s="23" t="s">
        <v>58</v>
      </c>
      <c r="F3" s="23" t="s">
        <v>59</v>
      </c>
      <c r="G3" s="23" t="s">
        <v>62</v>
      </c>
      <c r="H3" s="34" t="s">
        <v>63</v>
      </c>
      <c r="I3" s="46" t="s">
        <v>68</v>
      </c>
      <c r="J3" s="34" t="s">
        <v>69</v>
      </c>
      <c r="L3" s="121"/>
      <c r="M3" s="124" t="s">
        <v>77</v>
      </c>
      <c r="N3" s="46" t="s">
        <v>68</v>
      </c>
      <c r="O3" s="34" t="s">
        <v>69</v>
      </c>
    </row>
    <row r="4" spans="1:15" x14ac:dyDescent="0.2">
      <c r="A4" s="122"/>
      <c r="B4" s="125"/>
      <c r="C4" s="10" t="s">
        <v>64</v>
      </c>
      <c r="D4" s="10" t="s">
        <v>64</v>
      </c>
      <c r="E4" s="10" t="s">
        <v>65</v>
      </c>
      <c r="F4" s="10" t="s">
        <v>65</v>
      </c>
      <c r="G4" s="9" t="s">
        <v>66</v>
      </c>
      <c r="H4" s="35" t="s">
        <v>66</v>
      </c>
      <c r="I4" s="56" t="s">
        <v>64</v>
      </c>
      <c r="J4" s="35" t="s">
        <v>70</v>
      </c>
      <c r="L4" s="122"/>
      <c r="M4" s="125"/>
      <c r="N4" s="56" t="s">
        <v>78</v>
      </c>
      <c r="O4" s="35" t="s">
        <v>80</v>
      </c>
    </row>
    <row r="5" spans="1:15" ht="11.25" customHeight="1" x14ac:dyDescent="0.2">
      <c r="A5" s="207" t="str">
        <f>'Scenario 0'!H$2</f>
        <v>DOE NOPR (GTI Scenario 0)</v>
      </c>
      <c r="B5" s="126">
        <v>0.9</v>
      </c>
      <c r="C5" s="129">
        <f>'90% Summary'!B5</f>
        <v>37.159280348516425</v>
      </c>
      <c r="D5" s="130">
        <f>'90% Summary'!C5</f>
        <v>28.831974978993767</v>
      </c>
      <c r="E5" s="130">
        <f>'90% Summary'!D5</f>
        <v>312.44076564414183</v>
      </c>
      <c r="F5" s="130">
        <f>'90% Summary'!E5</f>
        <v>1045.29085131278</v>
      </c>
      <c r="G5" s="141">
        <f>'90% Summary'!F5</f>
        <v>-0.22409759530919238</v>
      </c>
      <c r="H5" s="142">
        <f>'90% Summary'!G5</f>
        <v>2.3455648758181784</v>
      </c>
      <c r="I5" s="129">
        <f>'90% Summary'!H5</f>
        <v>-1.2309700279435702</v>
      </c>
      <c r="J5" s="131">
        <f>'90% Summary'!I5</f>
        <v>-158.54986475763098</v>
      </c>
      <c r="L5" s="207" t="str">
        <f>A5</f>
        <v>DOE NOPR (GTI Scenario 0)</v>
      </c>
      <c r="M5" s="126">
        <v>0.9</v>
      </c>
      <c r="N5" s="161">
        <f>I5*number_NWGF*'Scenario 0'!$E8/'Scenario 0'!$D8</f>
        <v>-35297569.224166617</v>
      </c>
      <c r="O5" s="162">
        <f>J5*number_NWGF*'Scenario 0'!$E8/'Scenario 0'!$D8/2000</f>
        <v>-2273176.7223097989</v>
      </c>
    </row>
    <row r="6" spans="1:15" x14ac:dyDescent="0.2">
      <c r="A6" s="207"/>
      <c r="B6" s="127">
        <v>0.92</v>
      </c>
      <c r="C6" s="132">
        <f>'92% Summary'!B5</f>
        <v>37.441146889394162</v>
      </c>
      <c r="D6" s="133">
        <f>'92% Summary'!C5</f>
        <v>29.28821465983118</v>
      </c>
      <c r="E6" s="133">
        <f>'92% Summary'!D5</f>
        <v>314.05672368099613</v>
      </c>
      <c r="F6" s="133">
        <f>'92% Summary'!E5</f>
        <v>960.73421573071539</v>
      </c>
      <c r="G6" s="143">
        <f>'92% Summary'!F5</f>
        <v>-0.21775327165184777</v>
      </c>
      <c r="H6" s="144">
        <f>'92% Summary'!G5</f>
        <v>2.0591104831959703</v>
      </c>
      <c r="I6" s="132">
        <f>'92% Summary'!H5</f>
        <v>-1.9634553114993594</v>
      </c>
      <c r="J6" s="134">
        <f>'92% Summary'!I5</f>
        <v>-258.21196430546661</v>
      </c>
      <c r="L6" s="207"/>
      <c r="M6" s="127">
        <v>0.92</v>
      </c>
      <c r="N6" s="165">
        <f>I6*number_NWGF*'Scenario 0'!$E9/'Scenario 0'!$D9</f>
        <v>-61819575.440047666</v>
      </c>
      <c r="O6" s="166">
        <f>J6*number_NWGF*'Scenario 0'!$E9/'Scenario 0'!$D9/2000</f>
        <v>-4064914.0098623266</v>
      </c>
    </row>
    <row r="7" spans="1:15" x14ac:dyDescent="0.2">
      <c r="A7" s="207"/>
      <c r="B7" s="126">
        <v>0.95</v>
      </c>
      <c r="C7" s="135">
        <f>'95% Summary'!B5</f>
        <v>37.875286246735115</v>
      </c>
      <c r="D7" s="136">
        <f>'95% Summary'!C5</f>
        <v>29.943785140135066</v>
      </c>
      <c r="E7" s="136">
        <f>'95% Summary'!D5</f>
        <v>317.42201272986966</v>
      </c>
      <c r="F7" s="136">
        <f>'95% Summary'!E5</f>
        <v>911.79071494392315</v>
      </c>
      <c r="G7" s="145">
        <f>'95% Summary'!F5</f>
        <v>-0.20941098781223735</v>
      </c>
      <c r="H7" s="146">
        <f>'95% Summary'!G5</f>
        <v>1.8724873461119065</v>
      </c>
      <c r="I7" s="135">
        <f>'95% Summary'!H5</f>
        <v>-2.2821061400018898</v>
      </c>
      <c r="J7" s="137">
        <f>'95% Summary'!I5</f>
        <v>-301.71856965097345</v>
      </c>
      <c r="L7" s="207"/>
      <c r="M7" s="126">
        <v>0.95</v>
      </c>
      <c r="N7" s="163">
        <f>I7*number_NWGF*'Scenario 0'!$E10/'Scenario 0'!$D10</f>
        <v>-93853192.855762914</v>
      </c>
      <c r="O7" s="164">
        <f>J7*number_NWGF*'Scenario 0'!$E10/'Scenario 0'!$D10/2000</f>
        <v>-6204192.3925576694</v>
      </c>
    </row>
    <row r="8" spans="1:15" x14ac:dyDescent="0.2">
      <c r="A8" s="208"/>
      <c r="B8" s="128">
        <v>0.98</v>
      </c>
      <c r="C8" s="138">
        <f>'98% Summary'!B5</f>
        <v>39.44952554725365</v>
      </c>
      <c r="D8" s="139">
        <f>'98% Summary'!C5</f>
        <v>31.123564293759703</v>
      </c>
      <c r="E8" s="139">
        <f>'98% Summary'!D5</f>
        <v>322.71264079135506</v>
      </c>
      <c r="F8" s="139">
        <f>'98% Summary'!E5</f>
        <v>952.35550913467239</v>
      </c>
      <c r="G8" s="147">
        <f>'98% Summary'!F5</f>
        <v>-0.21105352061892096</v>
      </c>
      <c r="H8" s="148">
        <f>'98% Summary'!G5</f>
        <v>1.9510945304135245</v>
      </c>
      <c r="I8" s="138">
        <f>'98% Summary'!H5</f>
        <v>-2.334427300079235</v>
      </c>
      <c r="J8" s="140">
        <f>'98% Summary'!I5</f>
        <v>-308.41557369242696</v>
      </c>
      <c r="L8" s="208"/>
      <c r="M8" s="128">
        <v>0.98</v>
      </c>
      <c r="N8" s="167">
        <f>I8*number_NWGF*'Scenario 0'!$E11/'Scenario 0'!$D11</f>
        <v>-124882940.70752546</v>
      </c>
      <c r="O8" s="168">
        <f>J8*number_NWGF*'Scenario 0'!$E11/'Scenario 0'!$D11/2000</f>
        <v>-8249527.3683188809</v>
      </c>
    </row>
    <row r="9" spans="1:15" x14ac:dyDescent="0.2">
      <c r="G9" s="149"/>
      <c r="H9" s="149"/>
    </row>
    <row r="10" spans="1:15" x14ac:dyDescent="0.2">
      <c r="G10" s="149"/>
      <c r="H10" s="149"/>
    </row>
    <row r="11" spans="1:15" x14ac:dyDescent="0.2">
      <c r="G11" s="149"/>
      <c r="H11" s="149"/>
    </row>
    <row r="12" spans="1:15" x14ac:dyDescent="0.2">
      <c r="A12" s="120"/>
      <c r="B12" s="123"/>
      <c r="C12" s="53" t="s">
        <v>57</v>
      </c>
      <c r="D12" s="53" t="s">
        <v>57</v>
      </c>
      <c r="E12" s="53" t="s">
        <v>60</v>
      </c>
      <c r="F12" s="53" t="s">
        <v>60</v>
      </c>
      <c r="G12" s="150" t="s">
        <v>67</v>
      </c>
      <c r="H12" s="151" t="s">
        <v>67</v>
      </c>
      <c r="I12" s="55" t="s">
        <v>67</v>
      </c>
      <c r="J12" s="54" t="s">
        <v>67</v>
      </c>
      <c r="L12" s="120"/>
      <c r="M12" s="123"/>
      <c r="N12" s="55" t="s">
        <v>67</v>
      </c>
      <c r="O12" s="54" t="s">
        <v>67</v>
      </c>
    </row>
    <row r="13" spans="1:15" x14ac:dyDescent="0.2">
      <c r="A13" s="121"/>
      <c r="B13" s="124" t="s">
        <v>77</v>
      </c>
      <c r="C13" s="23" t="s">
        <v>58</v>
      </c>
      <c r="D13" s="23" t="s">
        <v>59</v>
      </c>
      <c r="E13" s="23" t="s">
        <v>58</v>
      </c>
      <c r="F13" s="23" t="s">
        <v>59</v>
      </c>
      <c r="G13" s="152" t="s">
        <v>62</v>
      </c>
      <c r="H13" s="153" t="s">
        <v>63</v>
      </c>
      <c r="I13" s="46" t="s">
        <v>68</v>
      </c>
      <c r="J13" s="34" t="s">
        <v>69</v>
      </c>
      <c r="L13" s="121"/>
      <c r="M13" s="124" t="s">
        <v>77</v>
      </c>
      <c r="N13" s="46" t="s">
        <v>68</v>
      </c>
      <c r="O13" s="34" t="s">
        <v>69</v>
      </c>
    </row>
    <row r="14" spans="1:15" x14ac:dyDescent="0.2">
      <c r="A14" s="122"/>
      <c r="B14" s="125"/>
      <c r="C14" s="10" t="s">
        <v>64</v>
      </c>
      <c r="D14" s="10" t="s">
        <v>64</v>
      </c>
      <c r="E14" s="10" t="s">
        <v>65</v>
      </c>
      <c r="F14" s="10" t="s">
        <v>65</v>
      </c>
      <c r="G14" s="9" t="s">
        <v>66</v>
      </c>
      <c r="H14" s="35" t="s">
        <v>66</v>
      </c>
      <c r="I14" s="56" t="s">
        <v>64</v>
      </c>
      <c r="J14" s="35" t="s">
        <v>70</v>
      </c>
      <c r="L14" s="122"/>
      <c r="M14" s="125"/>
      <c r="N14" s="56" t="s">
        <v>78</v>
      </c>
      <c r="O14" s="35" t="s">
        <v>80</v>
      </c>
    </row>
    <row r="15" spans="1:15" x14ac:dyDescent="0.2">
      <c r="A15" s="207" t="str">
        <f>'90% Summary'!A62</f>
        <v>Scenario Int-5 (Scenarios 24 &amp; I-16) (D2, D4, D5, D8 D9, I2, I6, I8, I13)</v>
      </c>
      <c r="B15" s="126">
        <v>0.9</v>
      </c>
      <c r="C15" s="129">
        <f>'90% Summary'!B62</f>
        <v>29.214494067422805</v>
      </c>
      <c r="D15" s="130">
        <f>'90% Summary'!C62</f>
        <v>20.414368821664493</v>
      </c>
      <c r="E15" s="130">
        <f>'90% Summary'!D62</f>
        <v>266.42625741548147</v>
      </c>
      <c r="F15" s="130">
        <f>'90% Summary'!E62</f>
        <v>1256.1352040428421</v>
      </c>
      <c r="G15" s="141">
        <f>'90% Summary'!F62</f>
        <v>-0.30122463272678635</v>
      </c>
      <c r="H15" s="142">
        <f>'90% Summary'!G62</f>
        <v>3.7147575326404398</v>
      </c>
      <c r="I15" s="129">
        <f>'90% Summary'!H62</f>
        <v>1.0035521556676148</v>
      </c>
      <c r="J15" s="131">
        <f>'90% Summary'!I62</f>
        <v>145.41839726971057</v>
      </c>
      <c r="L15" s="207" t="str">
        <f>A15</f>
        <v>Scenario Int-5 (Scenarios 24 &amp; I-16) (D2, D4, D5, D8 D9, I2, I6, I8, I13)</v>
      </c>
      <c r="M15" s="126">
        <v>0.9</v>
      </c>
      <c r="N15" s="161">
        <v>20298832.593012627</v>
      </c>
      <c r="O15" s="162">
        <v>1470687.7392726808</v>
      </c>
    </row>
    <row r="16" spans="1:15" x14ac:dyDescent="0.2">
      <c r="A16" s="207"/>
      <c r="B16" s="127">
        <v>0.92</v>
      </c>
      <c r="C16" s="132">
        <f>'92% Summary'!B62</f>
        <v>30.121552918556159</v>
      </c>
      <c r="D16" s="133">
        <f>'92% Summary'!C62</f>
        <v>21.904052759223383</v>
      </c>
      <c r="E16" s="133">
        <f>'92% Summary'!D62</f>
        <v>272.14115382429964</v>
      </c>
      <c r="F16" s="133">
        <f>'92% Summary'!E62</f>
        <v>1138.5545283665922</v>
      </c>
      <c r="G16" s="143">
        <f>'92% Summary'!F62</f>
        <v>-0.27281130496663225</v>
      </c>
      <c r="H16" s="144">
        <f>'92% Summary'!G62</f>
        <v>3.1836911189906552</v>
      </c>
      <c r="I16" s="132">
        <f>'92% Summary'!H62</f>
        <v>0.31862796160614337</v>
      </c>
      <c r="J16" s="134">
        <f>'92% Summary'!I62</f>
        <v>51.792523162575662</v>
      </c>
      <c r="L16" s="207"/>
      <c r="M16" s="127">
        <v>0.92</v>
      </c>
      <c r="N16" s="165">
        <v>7436271.0887635024</v>
      </c>
      <c r="O16" s="166">
        <v>604377.65829863318</v>
      </c>
    </row>
    <row r="17" spans="1:15" x14ac:dyDescent="0.2">
      <c r="A17" s="207"/>
      <c r="B17" s="126">
        <v>0.95</v>
      </c>
      <c r="C17" s="135">
        <f>'95% Summary'!B62</f>
        <v>32.428517503145137</v>
      </c>
      <c r="D17" s="136">
        <f>'95% Summary'!C62</f>
        <v>22.913066666340068</v>
      </c>
      <c r="E17" s="136">
        <f>'95% Summary'!D62</f>
        <v>288.64948704877071</v>
      </c>
      <c r="F17" s="136">
        <f>'95% Summary'!E62</f>
        <v>1340.2799306524453</v>
      </c>
      <c r="G17" s="145">
        <f>'95% Summary'!F62</f>
        <v>-0.2934284873146667</v>
      </c>
      <c r="H17" s="146">
        <f>'95% Summary'!G62</f>
        <v>3.6432784078566174</v>
      </c>
      <c r="I17" s="135">
        <f>'95% Summary'!H62</f>
        <v>0.88677034239568719</v>
      </c>
      <c r="J17" s="137">
        <f>'95% Summary'!I62</f>
        <v>130.29939198939792</v>
      </c>
      <c r="L17" s="207"/>
      <c r="M17" s="126">
        <v>0.95</v>
      </c>
      <c r="N17" s="163">
        <v>33643204.849719562</v>
      </c>
      <c r="O17" s="164">
        <v>2471716.1405343716</v>
      </c>
    </row>
    <row r="18" spans="1:15" x14ac:dyDescent="0.2">
      <c r="A18" s="208"/>
      <c r="B18" s="128">
        <v>0.98</v>
      </c>
      <c r="C18" s="138">
        <f>'98% Summary'!B62</f>
        <v>38.430300518262584</v>
      </c>
      <c r="D18" s="139">
        <f>'98% Summary'!C62</f>
        <v>29.859490772655931</v>
      </c>
      <c r="E18" s="139">
        <f>'98% Summary'!D62</f>
        <v>319.15801683038052</v>
      </c>
      <c r="F18" s="139">
        <f>'98% Summary'!E62</f>
        <v>1179.3783237804105</v>
      </c>
      <c r="G18" s="147">
        <f>'98% Summary'!F62</f>
        <v>-0.22302218900249535</v>
      </c>
      <c r="H18" s="148">
        <f>'98% Summary'!G62</f>
        <v>2.6952802736808645</v>
      </c>
      <c r="I18" s="138">
        <f>'98% Summary'!H62</f>
        <v>-0.13278162238371749</v>
      </c>
      <c r="J18" s="140">
        <f>'98% Summary'!I62</f>
        <v>-9.1487062988342132</v>
      </c>
      <c r="L18" s="208"/>
      <c r="M18" s="128">
        <v>0.98</v>
      </c>
      <c r="N18" s="167">
        <v>-6964882.3137708269</v>
      </c>
      <c r="O18" s="168">
        <v>-239941.57305328979</v>
      </c>
    </row>
    <row r="22" spans="1:15" x14ac:dyDescent="0.2">
      <c r="A22" s="159" t="s">
        <v>79</v>
      </c>
    </row>
    <row r="23" spans="1:15" x14ac:dyDescent="0.2">
      <c r="A23" s="160">
        <v>53738000</v>
      </c>
    </row>
  </sheetData>
  <mergeCells count="4">
    <mergeCell ref="A5:A8"/>
    <mergeCell ref="A15:A18"/>
    <mergeCell ref="L5:L8"/>
    <mergeCell ref="L15:L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M71"/>
  <sheetViews>
    <sheetView topLeftCell="AT34" workbookViewId="0">
      <selection activeCell="BK16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34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34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34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34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34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5336</v>
      </c>
      <c r="F8" s="30">
        <v>37.159280348516404</v>
      </c>
      <c r="G8" s="30">
        <v>27.678074623895274</v>
      </c>
      <c r="H8" s="30">
        <v>312.44076564414172</v>
      </c>
      <c r="I8" s="30">
        <v>1317.3990070622906</v>
      </c>
      <c r="J8" s="32">
        <f>(G8-F8)/F8</f>
        <v>-0.2551504129169625</v>
      </c>
      <c r="K8" s="36">
        <f>(I8-H8)/H8</f>
        <v>3.2164760553773526</v>
      </c>
      <c r="L8" s="49">
        <f>kWh_in_MMBtu*(I8-H8)*Elec_source_E+(G8-F8)*Gas_source_E</f>
        <v>0.42443129891473497</v>
      </c>
      <c r="M8" s="50">
        <f>(I8-H8)*Elec_emissions/1000+(G8-F8)*Gas_emissions</f>
        <v>67.472041502682259</v>
      </c>
      <c r="N8" s="6"/>
      <c r="O8" s="16">
        <v>1</v>
      </c>
      <c r="P8" s="17" t="s">
        <v>22</v>
      </c>
      <c r="Q8" s="18">
        <v>7241</v>
      </c>
      <c r="R8" s="18">
        <v>3926</v>
      </c>
      <c r="S8" s="30">
        <v>35.913011209898592</v>
      </c>
      <c r="T8" s="30">
        <v>26.044104918452899</v>
      </c>
      <c r="U8" s="30">
        <v>303.69049131083733</v>
      </c>
      <c r="V8" s="30">
        <v>1419.5595617343477</v>
      </c>
      <c r="W8" s="32">
        <f>(T8-S8)/S8</f>
        <v>-0.27480030103199915</v>
      </c>
      <c r="X8" s="36">
        <f t="shared" ref="X8:X11" si="0">(V8-U8)/U8</f>
        <v>3.674362887053257</v>
      </c>
      <c r="Y8" s="49">
        <f>kWh_in_MMBtu*(V8-U8)*Elec_source_E+(T8-S8)*Gas_source_E</f>
        <v>1.1892338531224613</v>
      </c>
      <c r="Z8" s="50">
        <f>(V8-U8)*Elec_emissions/1000+(T8-S8)*Gas_emissions</f>
        <v>171.74440355326692</v>
      </c>
      <c r="AA8" s="6"/>
      <c r="AB8" s="16">
        <v>1</v>
      </c>
      <c r="AC8" s="17" t="s">
        <v>22</v>
      </c>
      <c r="AD8" s="18">
        <v>2476</v>
      </c>
      <c r="AE8" s="18">
        <v>1264</v>
      </c>
      <c r="AF8" s="30">
        <v>34.673260101118728</v>
      </c>
      <c r="AG8" s="30">
        <v>26.714076873161197</v>
      </c>
      <c r="AH8" s="30">
        <v>300.67603958176227</v>
      </c>
      <c r="AI8" s="30">
        <v>1039.4108215979816</v>
      </c>
      <c r="AJ8" s="32">
        <f>(AG8-AF8)/AF8</f>
        <v>-0.22954816491861199</v>
      </c>
      <c r="AK8" s="36">
        <f t="shared" ref="AK8:AK11" si="1">(AI8-AH8)/AH8</f>
        <v>2.4569127059269267</v>
      </c>
      <c r="AL8" s="49">
        <f>kWh_in_MMBtu*(AI8-AH8)*Elec_source_E+(AG8-AF8)*Gas_source_E</f>
        <v>-0.76671613907252478</v>
      </c>
      <c r="AM8" s="50">
        <f>(AI8-AH8)*Elec_emissions/1000+(AG8-AF8)*Gas_emissions</f>
        <v>-95.879561458174294</v>
      </c>
      <c r="AO8" s="16">
        <v>1</v>
      </c>
      <c r="AP8" s="17" t="s">
        <v>22</v>
      </c>
      <c r="AQ8" s="18">
        <v>211</v>
      </c>
      <c r="AR8" s="18">
        <v>112</v>
      </c>
      <c r="AS8" s="30">
        <v>95.778105577457524</v>
      </c>
      <c r="AT8" s="30">
        <v>82.81741219951509</v>
      </c>
      <c r="AU8" s="30">
        <v>673.2269115807984</v>
      </c>
      <c r="AV8" s="30">
        <v>1079.537654132487</v>
      </c>
      <c r="AW8" s="32">
        <f>(AT8-AS8)/AS8</f>
        <v>-0.1353200013698421</v>
      </c>
      <c r="AX8" s="36">
        <f t="shared" ref="AX8:AX11" si="2">(AV8-AU8)/AU8</f>
        <v>0.60352718461244181</v>
      </c>
      <c r="AY8" s="49">
        <f>kWh_in_MMBtu*(AV8-AU8)*Elec_source_E+(AT8-AS8)*Gas_source_E</f>
        <v>-9.777248521378354</v>
      </c>
      <c r="AZ8" s="50">
        <f>(AV8-AU8)*Elec_emissions/1000+(AT8-AS8)*Gas_emissions</f>
        <v>-1314.4461068873825</v>
      </c>
      <c r="BA8" s="6"/>
      <c r="BB8" s="16">
        <v>1</v>
      </c>
      <c r="BC8" s="17" t="s">
        <v>22</v>
      </c>
      <c r="BD8" s="18">
        <v>72</v>
      </c>
      <c r="BE8" s="18">
        <v>34</v>
      </c>
      <c r="BF8" s="30">
        <v>80.390862856830211</v>
      </c>
      <c r="BG8" s="30">
        <v>70.556086742296543</v>
      </c>
      <c r="BH8" s="30">
        <v>571.73907242338055</v>
      </c>
      <c r="BI8" s="30">
        <v>639.02254566607633</v>
      </c>
      <c r="BJ8" s="32">
        <f>(BG8-BF8)/BF8</f>
        <v>-0.12233698911838561</v>
      </c>
      <c r="BK8" s="36">
        <f t="shared" ref="BK8:BK11" si="3">(BI8-BH8)/BH8</f>
        <v>0.11768213244112771</v>
      </c>
      <c r="BL8" s="49">
        <f>kWh_in_MMBtu*(BI8-BH8)*Elec_source_E+(BG8-BF8)*Gas_source_E</f>
        <v>-9.9995782990327253</v>
      </c>
      <c r="BM8" s="50">
        <f>(BI8-BH8)*Elec_emissions/1000+(BG8-BF8)*Gas_emissions</f>
        <v>-1347.8819187415695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5859</v>
      </c>
      <c r="F9" s="30">
        <v>37.441146889394162</v>
      </c>
      <c r="G9" s="31">
        <v>28.211240189782604</v>
      </c>
      <c r="H9" s="31">
        <v>314.05672368099613</v>
      </c>
      <c r="I9" s="30">
        <v>1220.4680975977146</v>
      </c>
      <c r="J9" s="37">
        <f t="shared" ref="J9:J11" si="4">(G9-F9)/F9</f>
        <v>-0.24651773426914134</v>
      </c>
      <c r="K9" s="38">
        <f t="shared" ref="K9:K11" si="5">(I9-H9)/H9</f>
        <v>2.8861390493183903</v>
      </c>
      <c r="L9" s="49">
        <f>kWh_in_MMBtu*(I9-H9)*Elec_source_E+(G9-F9)*Gas_source_E</f>
        <v>-0.35668205436160783</v>
      </c>
      <c r="M9" s="50">
        <f>(I9-H9)*Elec_emissions/1000+(G9-F9)*Gas_emissions</f>
        <v>-38.874147167990486</v>
      </c>
      <c r="N9" s="6"/>
      <c r="O9" s="16">
        <v>2</v>
      </c>
      <c r="P9" s="17" t="s">
        <v>23</v>
      </c>
      <c r="Q9" s="18">
        <v>7241</v>
      </c>
      <c r="R9" s="18">
        <v>4259</v>
      </c>
      <c r="S9" s="30">
        <v>36.266288243993472</v>
      </c>
      <c r="T9" s="31">
        <v>26.613098035967969</v>
      </c>
      <c r="U9" s="31">
        <v>305.96264936032497</v>
      </c>
      <c r="V9" s="30">
        <v>1324.923868994859</v>
      </c>
      <c r="W9" s="37">
        <f t="shared" ref="W9:W11" si="6">(T9-S9)/S9</f>
        <v>-0.26617530151088159</v>
      </c>
      <c r="X9" s="38">
        <f t="shared" si="0"/>
        <v>3.3303451312272023</v>
      </c>
      <c r="Y9" s="49">
        <f>kWh_in_MMBtu*(V9-U9)*Elec_source_E+(T9-S9)*Gas_source_E</f>
        <v>0.38688218235741978</v>
      </c>
      <c r="Z9" s="50">
        <f>(V9-U9)*Elec_emissions/1000+(T9-S9)*Gas_emissions</f>
        <v>62.550652768863756</v>
      </c>
      <c r="AA9" s="6"/>
      <c r="AB9" s="16">
        <v>2</v>
      </c>
      <c r="AC9" s="17" t="s">
        <v>23</v>
      </c>
      <c r="AD9" s="18">
        <v>2476</v>
      </c>
      <c r="AE9" s="18">
        <v>1447</v>
      </c>
      <c r="AF9" s="30">
        <v>35.082286231404495</v>
      </c>
      <c r="AG9" s="31">
        <v>27.542084520019735</v>
      </c>
      <c r="AH9" s="31">
        <v>302.31042383470867</v>
      </c>
      <c r="AI9" s="30">
        <v>940.20055217252172</v>
      </c>
      <c r="AJ9" s="37">
        <f t="shared" ref="AJ9:AJ11" si="7">(AG9-AF9)/AF9</f>
        <v>-0.21492902890219917</v>
      </c>
      <c r="AK9" s="38">
        <f t="shared" si="1"/>
        <v>2.1100500612793494</v>
      </c>
      <c r="AL9" s="49">
        <f>kWh_in_MMBtu*(AI9-AH9)*Elec_source_E+(AG9-AF9)*Gas_source_E</f>
        <v>-1.3896553612115499</v>
      </c>
      <c r="AM9" s="50">
        <f>(AI9-AH9)*Elec_emissions/1000+(AG9-AF9)*Gas_emissions</f>
        <v>-180.91740497037961</v>
      </c>
      <c r="AO9" s="16">
        <v>2</v>
      </c>
      <c r="AP9" s="17" t="s">
        <v>23</v>
      </c>
      <c r="AQ9" s="18">
        <v>211</v>
      </c>
      <c r="AR9" s="18">
        <v>116</v>
      </c>
      <c r="AS9" s="30">
        <v>94.526489475629035</v>
      </c>
      <c r="AT9" s="31">
        <v>80.219924437747281</v>
      </c>
      <c r="AU9" s="31">
        <v>664.91984242643593</v>
      </c>
      <c r="AV9" s="30">
        <v>1060.8914030787059</v>
      </c>
      <c r="AW9" s="37">
        <f t="shared" ref="AW9:AW11" si="8">(AT9-AS9)/AS9</f>
        <v>-0.15134979747206517</v>
      </c>
      <c r="AX9" s="38">
        <f t="shared" si="2"/>
        <v>0.5955177382092921</v>
      </c>
      <c r="AY9" s="49">
        <f>kWh_in_MMBtu*(AV9-AU9)*Elec_source_E+(AT9-AS9)*Gas_source_E</f>
        <v>-11.354938498595796</v>
      </c>
      <c r="AZ9" s="50">
        <f>(AV9-AU9)*Elec_emissions/1000+(AT9-AS9)*Gas_emissions</f>
        <v>-1527.3224113802171</v>
      </c>
      <c r="BA9" s="6"/>
      <c r="BB9" s="16">
        <v>2</v>
      </c>
      <c r="BC9" s="17" t="s">
        <v>23</v>
      </c>
      <c r="BD9" s="18">
        <v>72</v>
      </c>
      <c r="BE9" s="18">
        <v>37</v>
      </c>
      <c r="BF9" s="30">
        <v>85.957217237215843</v>
      </c>
      <c r="BG9" s="31">
        <v>75.285518959478722</v>
      </c>
      <c r="BH9" s="31">
        <v>605.12257867680682</v>
      </c>
      <c r="BI9" s="30">
        <v>657.78983851648411</v>
      </c>
      <c r="BJ9" s="37">
        <f t="shared" ref="BJ9:BJ11" si="9">(BG9-BF9)/BF9</f>
        <v>-0.12415127688797174</v>
      </c>
      <c r="BK9" s="38">
        <f t="shared" si="3"/>
        <v>8.7035687802035605E-2</v>
      </c>
      <c r="BL9" s="49">
        <f>kWh_in_MMBtu*(BI9-BH9)*Elec_source_E+(BG9-BF9)*Gas_source_E</f>
        <v>-11.068302639346975</v>
      </c>
      <c r="BM9" s="50">
        <f>(BI9-BH9)*Elec_emissions/1000+(BG9-BF9)*Gas_emissions</f>
        <v>-1492.1614510204661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7653</v>
      </c>
      <c r="F10" s="30">
        <v>37.875286246735115</v>
      </c>
      <c r="G10" s="31">
        <v>28.790033756387494</v>
      </c>
      <c r="H10" s="31">
        <v>317.42201272986966</v>
      </c>
      <c r="I10" s="30">
        <v>1178.6751130250948</v>
      </c>
      <c r="J10" s="37">
        <f t="shared" si="4"/>
        <v>-0.23987284033083126</v>
      </c>
      <c r="K10" s="38">
        <f t="shared" si="5"/>
        <v>2.7132746493802964</v>
      </c>
      <c r="L10" s="49">
        <f>kWh_in_MMBtu*(I10-H10)*Elec_source_E+(G10-F10)*Gas_source_E</f>
        <v>-0.6824672697970886</v>
      </c>
      <c r="M10" s="50">
        <f>(I10-H10)*Elec_emissions/1000+(G10-F10)*Gas_emissions</f>
        <v>-83.270108251842885</v>
      </c>
      <c r="N10" s="6"/>
      <c r="O10" s="16">
        <v>3</v>
      </c>
      <c r="P10" s="17" t="s">
        <v>24</v>
      </c>
      <c r="Q10" s="18">
        <v>7241</v>
      </c>
      <c r="R10" s="18">
        <v>5333</v>
      </c>
      <c r="S10" s="30">
        <v>36.880733495830874</v>
      </c>
      <c r="T10" s="31">
        <v>27.235541730993205</v>
      </c>
      <c r="U10" s="31">
        <v>310.75887781478701</v>
      </c>
      <c r="V10" s="30">
        <v>1281.9940157609369</v>
      </c>
      <c r="W10" s="37">
        <f t="shared" si="6"/>
        <v>-0.26152385949503948</v>
      </c>
      <c r="X10" s="38">
        <f t="shared" si="0"/>
        <v>3.1253657008151774</v>
      </c>
      <c r="Y10" s="49">
        <f>kWh_in_MMBtu*(V10-U10)*Elec_source_E+(T10-S10)*Gas_source_E</f>
        <v>-0.11534842020469682</v>
      </c>
      <c r="Z10" s="50">
        <f>(V10-U10)*Elec_emissions/1000+(T10-S10)*Gas_emissions</f>
        <v>-5.6672988574355259</v>
      </c>
      <c r="AA10" s="6"/>
      <c r="AB10" s="16">
        <v>3</v>
      </c>
      <c r="AC10" s="17" t="s">
        <v>24</v>
      </c>
      <c r="AD10" s="18">
        <v>2476</v>
      </c>
      <c r="AE10" s="18">
        <v>2104</v>
      </c>
      <c r="AF10" s="30">
        <v>35.425153129573324</v>
      </c>
      <c r="AG10" s="31">
        <v>28.046113908813453</v>
      </c>
      <c r="AH10" s="31">
        <v>304.2810516054243</v>
      </c>
      <c r="AI10" s="30">
        <v>953.92229695149706</v>
      </c>
      <c r="AJ10" s="37">
        <f t="shared" si="7"/>
        <v>-0.20829943045750068</v>
      </c>
      <c r="AK10" s="38">
        <f t="shared" si="1"/>
        <v>2.1350039442761406</v>
      </c>
      <c r="AL10" s="49">
        <f>kWh_in_MMBtu*(AI10-AH10)*Elec_source_E+(AG10-AF10)*Gas_source_E</f>
        <v>-1.0881823943057043</v>
      </c>
      <c r="AM10" s="50">
        <f>(AI10-AH10)*Elec_emissions/1000+(AG10-AF10)*Gas_emissions</f>
        <v>-140.14039471851129</v>
      </c>
      <c r="AO10" s="16">
        <v>3</v>
      </c>
      <c r="AP10" s="17" t="s">
        <v>24</v>
      </c>
      <c r="AQ10" s="18">
        <v>211</v>
      </c>
      <c r="AR10" s="18">
        <v>153</v>
      </c>
      <c r="AS10" s="30">
        <v>87.131595887962064</v>
      </c>
      <c r="AT10" s="31">
        <v>73.919558082424359</v>
      </c>
      <c r="AU10" s="31">
        <v>620.0366523119983</v>
      </c>
      <c r="AV10" s="30">
        <v>908.74767692714397</v>
      </c>
      <c r="AW10" s="37">
        <f t="shared" si="8"/>
        <v>-0.15163314376252637</v>
      </c>
      <c r="AX10" s="38">
        <f t="shared" si="2"/>
        <v>0.46563541612999393</v>
      </c>
      <c r="AY10" s="49">
        <f>kWh_in_MMBtu*(AV10-AU10)*Elec_source_E+(AT10-AS10)*Gas_source_E</f>
        <v>-11.31022044992279</v>
      </c>
      <c r="AZ10" s="50">
        <f>(AV10-AU10)*Elec_emissions/1000+(AT10-AS10)*Gas_emissions</f>
        <v>-1522.3837276236209</v>
      </c>
      <c r="BA10" s="6"/>
      <c r="BB10" s="16">
        <v>3</v>
      </c>
      <c r="BC10" s="17" t="s">
        <v>24</v>
      </c>
      <c r="BD10" s="18">
        <v>72</v>
      </c>
      <c r="BE10" s="18">
        <v>63</v>
      </c>
      <c r="BF10" s="30">
        <v>84.269167579646833</v>
      </c>
      <c r="BG10" s="31">
        <v>75.623305325282814</v>
      </c>
      <c r="BH10" s="31">
        <v>585.40678815690023</v>
      </c>
      <c r="BI10" s="30">
        <v>594.21661225721027</v>
      </c>
      <c r="BJ10" s="37">
        <f t="shared" si="9"/>
        <v>-0.10259816849611574</v>
      </c>
      <c r="BK10" s="38">
        <f t="shared" si="3"/>
        <v>1.5049063793822693E-2</v>
      </c>
      <c r="BL10" s="49">
        <f>kWh_in_MMBtu*(BI10-BH10)*Elec_source_E+(BG10-BF10)*Gas_source_E</f>
        <v>-9.3296730848827742</v>
      </c>
      <c r="BM10" s="50">
        <f>(BI10-BH10)*Elec_emissions/1000+(BG10-BF10)*Gas_emissions</f>
        <v>-1258.1322671496598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9955</v>
      </c>
      <c r="F11" s="39">
        <v>39.44952554725365</v>
      </c>
      <c r="G11" s="40">
        <v>29.97983313702516</v>
      </c>
      <c r="H11" s="40">
        <v>322.71264079135506</v>
      </c>
      <c r="I11" s="39">
        <v>1220.4721767862757</v>
      </c>
      <c r="J11" s="41">
        <f t="shared" si="4"/>
        <v>-0.24004578708774202</v>
      </c>
      <c r="K11" s="42">
        <f t="shared" si="5"/>
        <v>2.7819162391452568</v>
      </c>
      <c r="L11" s="51">
        <f>kWh_in_MMBtu*(I11-H11)*Elec_source_E+(G11-F11)*Gas_source_E</f>
        <v>-0.71067387288015915</v>
      </c>
      <c r="M11" s="52">
        <f>(I11-H11)*Elec_emissions/1000+(G11-F11)*Gas_emissions</f>
        <v>-86.702418966973255</v>
      </c>
      <c r="N11" s="6"/>
      <c r="O11" s="19">
        <v>4</v>
      </c>
      <c r="P11" s="14" t="s">
        <v>25</v>
      </c>
      <c r="Q11" s="13">
        <v>7241</v>
      </c>
      <c r="R11" s="13">
        <v>7208</v>
      </c>
      <c r="S11" s="39">
        <v>38.811393143891678</v>
      </c>
      <c r="T11" s="40">
        <v>29.214350988616161</v>
      </c>
      <c r="U11" s="40">
        <v>317.8663065347028</v>
      </c>
      <c r="V11" s="39">
        <v>1269.4544182743448</v>
      </c>
      <c r="W11" s="41">
        <f t="shared" si="6"/>
        <v>-0.24727383837253328</v>
      </c>
      <c r="X11" s="42">
        <f t="shared" si="0"/>
        <v>2.9936740452727197</v>
      </c>
      <c r="Y11" s="51">
        <f>kWh_in_MMBtu*(V11-U11)*Elec_source_E+(T11-S11)*Gas_source_E</f>
        <v>-0.27320372228598977</v>
      </c>
      <c r="Z11" s="52">
        <f>(V11-U11)*Elec_emissions/1000+(T11-S11)*Gas_emissions</f>
        <v>-27.156082356061461</v>
      </c>
      <c r="AA11" s="6"/>
      <c r="AB11" s="19">
        <v>4</v>
      </c>
      <c r="AC11" s="14" t="s">
        <v>25</v>
      </c>
      <c r="AD11" s="13">
        <v>2476</v>
      </c>
      <c r="AE11" s="13">
        <v>2466</v>
      </c>
      <c r="AF11" s="39">
        <v>35.644836808875539</v>
      </c>
      <c r="AG11" s="40">
        <v>26.953215965564254</v>
      </c>
      <c r="AH11" s="40">
        <v>303.20982556325578</v>
      </c>
      <c r="AI11" s="39">
        <v>1111.5471741136762</v>
      </c>
      <c r="AJ11" s="41">
        <f t="shared" si="7"/>
        <v>-0.24383954652156176</v>
      </c>
      <c r="AK11" s="42">
        <f t="shared" si="1"/>
        <v>2.665933886043494</v>
      </c>
      <c r="AL11" s="51">
        <f>kWh_in_MMBtu*(AI11-AH11)*Elec_source_E+(AG11-AF11)*Gas_source_E</f>
        <v>-0.81991757827744394</v>
      </c>
      <c r="AM11" s="52">
        <f>(AI11-AH11)*Elec_emissions/1000+(AG11-AF11)*Gas_emissions</f>
        <v>-102.34575917444749</v>
      </c>
      <c r="AO11" s="19">
        <v>4</v>
      </c>
      <c r="AP11" s="14" t="s">
        <v>25</v>
      </c>
      <c r="AQ11" s="13">
        <v>211</v>
      </c>
      <c r="AR11" s="13">
        <v>209</v>
      </c>
      <c r="AS11" s="39">
        <v>91.267854543067557</v>
      </c>
      <c r="AT11" s="40">
        <v>77.479579090791404</v>
      </c>
      <c r="AU11" s="40">
        <v>632.03966427188038</v>
      </c>
      <c r="AV11" s="39">
        <v>1004.1868936022747</v>
      </c>
      <c r="AW11" s="41">
        <f t="shared" si="8"/>
        <v>-0.1510748282766933</v>
      </c>
      <c r="AX11" s="42">
        <f t="shared" si="2"/>
        <v>0.58880359946889371</v>
      </c>
      <c r="AY11" s="51">
        <f>kWh_in_MMBtu*(AV11-AU11)*Elec_source_E+(AT11-AS11)*Gas_source_E</f>
        <v>-11.045062884250411</v>
      </c>
      <c r="AZ11" s="52">
        <f>(AV11-AU11)*Elec_emissions/1000+(AT11-AS11)*Gas_emissions</f>
        <v>-1485.774420038201</v>
      </c>
      <c r="BA11" s="6"/>
      <c r="BB11" s="19">
        <v>4</v>
      </c>
      <c r="BC11" s="14" t="s">
        <v>25</v>
      </c>
      <c r="BD11" s="13">
        <v>72</v>
      </c>
      <c r="BE11" s="13">
        <v>72</v>
      </c>
      <c r="BF11" s="39">
        <v>83.227164882636401</v>
      </c>
      <c r="BG11" s="40">
        <v>72.393532667808969</v>
      </c>
      <c r="BH11" s="40">
        <v>577.94835977754451</v>
      </c>
      <c r="BI11" s="39">
        <v>675.31501192604003</v>
      </c>
      <c r="BJ11" s="41">
        <f t="shared" si="9"/>
        <v>-0.13016942521236408</v>
      </c>
      <c r="BK11" s="42">
        <f t="shared" si="3"/>
        <v>0.16846946704022567</v>
      </c>
      <c r="BL11" s="51">
        <f>kWh_in_MMBtu*(BI11-BH11)*Elec_source_E+(BG11-BF11)*Gas_source_E</f>
        <v>-10.766265047839324</v>
      </c>
      <c r="BM11" s="52">
        <f>(BI11-BH11)*Elec_emissions/1000+(BG11-BF11)*Gas_emissions</f>
        <v>-1450.97282335572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34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34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34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34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34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5293</v>
      </c>
      <c r="E23" s="18">
        <v>1768</v>
      </c>
      <c r="F23" s="30">
        <v>54.786310674480056</v>
      </c>
      <c r="G23" s="30">
        <v>42.433032660405559</v>
      </c>
      <c r="H23" s="30">
        <v>385.8959144904893</v>
      </c>
      <c r="I23" s="30">
        <v>1585.8975942860175</v>
      </c>
      <c r="J23" s="32">
        <f>(G23-F23)/F23</f>
        <v>-0.22548110763422446</v>
      </c>
      <c r="K23" s="36">
        <f t="shared" ref="K23:K26" si="10">(I23-H23)/H23</f>
        <v>3.1096511643040552</v>
      </c>
      <c r="L23" s="49">
        <f>kWh_in_MMBtu*(I23-H23)*Elec_source_E+(G23-F23)*Gas_source_E</f>
        <v>-0.61801911087993489</v>
      </c>
      <c r="M23" s="50">
        <f>(I23-H23)*Elec_emissions/1000+(G23-F23)*Gas_emissions</f>
        <v>-71.129425646253139</v>
      </c>
      <c r="N23" s="6"/>
      <c r="O23" s="16">
        <v>1</v>
      </c>
      <c r="P23" s="17" t="s">
        <v>22</v>
      </c>
      <c r="Q23" s="18">
        <v>3777</v>
      </c>
      <c r="R23" s="18">
        <v>1231</v>
      </c>
      <c r="S23" s="30">
        <v>54.038281823851591</v>
      </c>
      <c r="T23" s="30">
        <v>42.001303434545093</v>
      </c>
      <c r="U23" s="30">
        <v>377.53363048855527</v>
      </c>
      <c r="V23" s="30">
        <v>1541.4320461323584</v>
      </c>
      <c r="W23" s="32">
        <f>(T23-S23)/S23</f>
        <v>-0.22274909532733472</v>
      </c>
      <c r="X23" s="36">
        <f t="shared" ref="X23:X26" si="11">(V23-U23)/U23</f>
        <v>3.0828999634751377</v>
      </c>
      <c r="Y23" s="49">
        <f>kWh_in_MMBtu*(V23-U23)*Elec_source_E+(T23-S23)*Gas_source_E</f>
        <v>-0.65976912999731852</v>
      </c>
      <c r="Z23" s="50">
        <f>(V23-U23)*Elec_emissions/1000+(T23-S23)*Gas_emissions</f>
        <v>-77.127526881965423</v>
      </c>
      <c r="AA23" s="6"/>
      <c r="AB23" s="16">
        <v>1</v>
      </c>
      <c r="AC23" s="17" t="s">
        <v>22</v>
      </c>
      <c r="AD23" s="18">
        <v>1337</v>
      </c>
      <c r="AE23" s="18">
        <v>467</v>
      </c>
      <c r="AF23" s="30">
        <v>46.61963879588842</v>
      </c>
      <c r="AG23" s="30">
        <v>34.008525962771081</v>
      </c>
      <c r="AH23" s="30">
        <v>346.09936495754596</v>
      </c>
      <c r="AI23" s="30">
        <v>1754.2102181600867</v>
      </c>
      <c r="AJ23" s="32">
        <f>(AG23-AF23)/AF23</f>
        <v>-0.27051073665181563</v>
      </c>
      <c r="AK23" s="36">
        <f t="shared" ref="AK23:AK26" si="12">(AI23-AH23)/AH23</f>
        <v>4.0685161423953078</v>
      </c>
      <c r="AL23" s="49">
        <f>kWh_in_MMBtu*(AI23-AH23)*Elec_source_E+(AG23-AF23)*Gas_source_E</f>
        <v>1.3289292950050946</v>
      </c>
      <c r="AM23" s="50">
        <f>(AI23-AH23)*Elec_emissions/1000+(AG23-AF23)*Gas_emissions</f>
        <v>193.5595940882456</v>
      </c>
      <c r="AO23" s="16">
        <v>1</v>
      </c>
      <c r="AP23" s="17" t="s">
        <v>22</v>
      </c>
      <c r="AQ23" s="18">
        <v>133</v>
      </c>
      <c r="AR23" s="18">
        <v>57</v>
      </c>
      <c r="AS23" s="30">
        <v>124.22783799107981</v>
      </c>
      <c r="AT23" s="30">
        <v>107.14112442414199</v>
      </c>
      <c r="AU23" s="30">
        <v>809.84864127810602</v>
      </c>
      <c r="AV23" s="30">
        <v>1380.2411184171967</v>
      </c>
      <c r="AW23" s="32">
        <f>(AT23-AS23)/AS23</f>
        <v>-0.13754335455926336</v>
      </c>
      <c r="AX23" s="36">
        <f t="shared" ref="AX23:AX26" si="13">(AV23-AU23)/AU23</f>
        <v>0.70431985443464507</v>
      </c>
      <c r="AY23" s="49">
        <f>kWh_in_MMBtu*(AV23-AU23)*Elec_source_E+(AT23-AS23)*Gas_source_E</f>
        <v>-12.517973909489022</v>
      </c>
      <c r="AZ23" s="50">
        <f>(AV23-AU23)*Elec_emissions/1000+(AT23-AS23)*Gas_emissions</f>
        <v>-1682.396232579621</v>
      </c>
      <c r="BA23" s="6"/>
      <c r="BB23" s="16">
        <v>1</v>
      </c>
      <c r="BC23" s="17" t="s">
        <v>22</v>
      </c>
      <c r="BD23" s="18">
        <v>46</v>
      </c>
      <c r="BE23" s="18">
        <v>13</v>
      </c>
      <c r="BF23" s="30">
        <v>114.51648185753008</v>
      </c>
      <c r="BG23" s="30">
        <v>102.22857683706752</v>
      </c>
      <c r="BH23" s="30">
        <v>748.48474613450992</v>
      </c>
      <c r="BI23" s="30">
        <v>651.86017524634372</v>
      </c>
      <c r="BJ23" s="32">
        <f>(BG23-BF23)/BF23</f>
        <v>-0.10730250197303423</v>
      </c>
      <c r="BK23" s="36">
        <f t="shared" ref="BK23:BK26" si="14">(BI23-BH23)/BH23</f>
        <v>-0.12909357390003756</v>
      </c>
      <c r="BL23" s="49">
        <f>kWh_in_MMBtu*(BI23-BH23)*Elec_source_E+(BG23-BF23)*Gas_source_E</f>
        <v>-14.428265918108066</v>
      </c>
      <c r="BM23" s="50">
        <f>(BI23-BH23)*Elec_emissions/1000+(BG23-BF23)*Gas_emissions</f>
        <v>-1946.8141640793899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2108</v>
      </c>
      <c r="F24" s="30">
        <v>53.513418157767667</v>
      </c>
      <c r="G24" s="31">
        <v>42.291849890167953</v>
      </c>
      <c r="H24" s="31">
        <v>381.17755611493192</v>
      </c>
      <c r="I24" s="30">
        <v>1360.2262180480429</v>
      </c>
      <c r="J24" s="37">
        <f t="shared" ref="J24:J26" si="15">(G24-F24)/F24</f>
        <v>-0.20969634633535109</v>
      </c>
      <c r="K24" s="38">
        <f t="shared" si="10"/>
        <v>2.5684845453962408</v>
      </c>
      <c r="L24" s="49">
        <f>kWh_in_MMBtu*(I24-H24)*Elec_source_E+(G24-F24)*Gas_source_E</f>
        <v>-1.7499482886446671</v>
      </c>
      <c r="M24" s="50">
        <f>(I24-H24)*Elec_emissions/1000+(G24-F24)*Gas_emissions</f>
        <v>-226.03378088641466</v>
      </c>
      <c r="N24" s="6"/>
      <c r="O24" s="16">
        <v>2</v>
      </c>
      <c r="P24" s="17" t="s">
        <v>23</v>
      </c>
      <c r="Q24" s="18">
        <v>3779</v>
      </c>
      <c r="R24" s="18">
        <v>1445</v>
      </c>
      <c r="S24" s="30">
        <v>53.018483433061121</v>
      </c>
      <c r="T24" s="31">
        <v>42.016812219461983</v>
      </c>
      <c r="U24" s="31">
        <v>375.08143712111035</v>
      </c>
      <c r="V24" s="30">
        <v>1324.931659882815</v>
      </c>
      <c r="W24" s="37">
        <f t="shared" ref="W24:W26" si="16">(T24-S24)/S24</f>
        <v>-0.20750633554974049</v>
      </c>
      <c r="X24" s="38">
        <f t="shared" si="11"/>
        <v>2.5323839805354234</v>
      </c>
      <c r="Y24" s="49">
        <f>kWh_in_MMBtu*(V24-U24)*Elec_source_E+(T24-S24)*Gas_source_E</f>
        <v>-1.8228549976593076</v>
      </c>
      <c r="Z24" s="50">
        <f>(V24-U24)*Elec_emissions/1000+(T24-S24)*Gas_emissions</f>
        <v>-236.16344450355496</v>
      </c>
      <c r="AA24" s="6"/>
      <c r="AB24" s="16">
        <v>2</v>
      </c>
      <c r="AC24" s="17" t="s">
        <v>23</v>
      </c>
      <c r="AD24" s="18">
        <v>1341</v>
      </c>
      <c r="AE24" s="18">
        <v>587</v>
      </c>
      <c r="AF24" s="30">
        <v>45.949852062602766</v>
      </c>
      <c r="AG24" s="31">
        <v>34.958245150075314</v>
      </c>
      <c r="AH24" s="31">
        <v>342.81100327955659</v>
      </c>
      <c r="AI24" s="30">
        <v>1468.8583506613104</v>
      </c>
      <c r="AJ24" s="37">
        <f t="shared" ref="AJ24:AJ26" si="17">(AG24-AF24)/AF24</f>
        <v>-0.23920875517841325</v>
      </c>
      <c r="AK24" s="38">
        <f t="shared" si="12"/>
        <v>3.2847468039509837</v>
      </c>
      <c r="AL24" s="49">
        <f>kWh_in_MMBtu*(AI24-AH24)*Elec_source_E+(AG24-AF24)*Gas_source_E</f>
        <v>7.4457417724989483E-2</v>
      </c>
      <c r="AM24" s="50">
        <f>(AI24-AH24)*Elec_emissions/1000+(AG24-AF24)*Gas_emissions</f>
        <v>21.506626951534599</v>
      </c>
      <c r="AO24" s="16">
        <v>2</v>
      </c>
      <c r="AP24" s="17" t="s">
        <v>23</v>
      </c>
      <c r="AQ24" s="18">
        <v>133</v>
      </c>
      <c r="AR24" s="18">
        <v>60</v>
      </c>
      <c r="AS24" s="30">
        <v>121.43619650433753</v>
      </c>
      <c r="AT24" s="31">
        <v>102.96816064530384</v>
      </c>
      <c r="AU24" s="31">
        <v>793.64740127963819</v>
      </c>
      <c r="AV24" s="30">
        <v>1323.1956040862128</v>
      </c>
      <c r="AW24" s="37">
        <f t="shared" ref="AW24:AW26" si="18">(AT24-AS24)/AS24</f>
        <v>-0.15208015724021823</v>
      </c>
      <c r="AX24" s="38">
        <f t="shared" si="13"/>
        <v>0.66723358755129425</v>
      </c>
      <c r="AY24" s="49">
        <f>kWh_in_MMBtu*(AV24-AU24)*Elec_source_E+(AT24-AS24)*Gas_source_E</f>
        <v>-14.460888424811632</v>
      </c>
      <c r="AZ24" s="50">
        <f>(AV24-AU24)*Elec_emissions/1000+(AT24-AS24)*Gas_emissions</f>
        <v>-1944.8381843971933</v>
      </c>
      <c r="BA24" s="6"/>
      <c r="BB24" s="16">
        <v>2</v>
      </c>
      <c r="BC24" s="17" t="s">
        <v>23</v>
      </c>
      <c r="BD24" s="18">
        <v>46</v>
      </c>
      <c r="BE24" s="18">
        <v>16</v>
      </c>
      <c r="BF24" s="30">
        <v>120.99012279954063</v>
      </c>
      <c r="BG24" s="31">
        <v>108.64664809618858</v>
      </c>
      <c r="BH24" s="31">
        <v>792.54429052472153</v>
      </c>
      <c r="BI24" s="30">
        <v>701.18943945227204</v>
      </c>
      <c r="BJ24" s="37">
        <f t="shared" ref="BJ24:BJ26" si="19">(BG24-BF24)/BF24</f>
        <v>-0.1020205155407852</v>
      </c>
      <c r="BK24" s="38">
        <f t="shared" si="14"/>
        <v>-0.11526781804454864</v>
      </c>
      <c r="BL24" s="49">
        <f>kWh_in_MMBtu*(BI24-BH24)*Elec_source_E+(BG24-BF24)*Gas_source_E</f>
        <v>-14.432419972565553</v>
      </c>
      <c r="BM24" s="50">
        <f>(BI24-BH24)*Elec_emissions/1000+(BG24-BF24)*Gas_emissions</f>
        <v>-1947.3207348520921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3176</v>
      </c>
      <c r="F25" s="30">
        <v>50.824379162033161</v>
      </c>
      <c r="G25" s="31">
        <v>41.026126058827082</v>
      </c>
      <c r="H25" s="31">
        <v>371.64400771012686</v>
      </c>
      <c r="I25" s="30">
        <v>1197.2158408268788</v>
      </c>
      <c r="J25" s="37">
        <f t="shared" si="15"/>
        <v>-0.1927864789448441</v>
      </c>
      <c r="K25" s="38">
        <f t="shared" si="10"/>
        <v>2.2214049358779855</v>
      </c>
      <c r="L25" s="49">
        <f>kWh_in_MMBtu*(I25-H25)*Elec_source_E+(G25-F25)*Gas_source_E</f>
        <v>-1.8416367060254171</v>
      </c>
      <c r="M25" s="50">
        <f>(I25-H25)*Elec_emissions/1000+(G25-F25)*Gas_emissions</f>
        <v>-239.96176081953627</v>
      </c>
      <c r="N25" s="6"/>
      <c r="O25" s="16">
        <v>3</v>
      </c>
      <c r="P25" s="17" t="s">
        <v>24</v>
      </c>
      <c r="Q25" s="18">
        <v>3779</v>
      </c>
      <c r="R25" s="18">
        <v>2043</v>
      </c>
      <c r="S25" s="30">
        <v>51.224892719760007</v>
      </c>
      <c r="T25" s="31">
        <v>41.283855623011966</v>
      </c>
      <c r="U25" s="31">
        <v>370.71495542782253</v>
      </c>
      <c r="V25" s="30">
        <v>1185.3460060268749</v>
      </c>
      <c r="W25" s="37">
        <f t="shared" si="16"/>
        <v>-0.19406652837973215</v>
      </c>
      <c r="X25" s="38">
        <f t="shared" si="11"/>
        <v>2.1974593651311682</v>
      </c>
      <c r="Y25" s="49">
        <f>kWh_in_MMBtu*(V25-U25)*Elec_source_E+(T25-S25)*Gas_source_E</f>
        <v>-2.1144017808406232</v>
      </c>
      <c r="Z25" s="50">
        <f>(V25-U25)*Elec_emissions/1000+(T25-S25)*Gas_emissions</f>
        <v>-276.85890565093996</v>
      </c>
      <c r="AA25" s="6"/>
      <c r="AB25" s="16">
        <v>3</v>
      </c>
      <c r="AC25" s="17" t="s">
        <v>24</v>
      </c>
      <c r="AD25" s="18">
        <v>1341</v>
      </c>
      <c r="AE25" s="18">
        <v>1015</v>
      </c>
      <c r="AF25" s="30">
        <v>43.232620183568066</v>
      </c>
      <c r="AG25" s="31">
        <v>34.215211384377767</v>
      </c>
      <c r="AH25" s="31">
        <v>332.40054373289831</v>
      </c>
      <c r="AI25" s="30">
        <v>1249.9096871376885</v>
      </c>
      <c r="AJ25" s="37">
        <f t="shared" si="17"/>
        <v>-0.20857881758963229</v>
      </c>
      <c r="AK25" s="38">
        <f t="shared" si="12"/>
        <v>2.7602516322658546</v>
      </c>
      <c r="AL25" s="49">
        <f>kWh_in_MMBtu*(AI25-AH25)*Elec_source_E+(AG25-AF25)*Gas_source_E</f>
        <v>-6.2481400057929903E-3</v>
      </c>
      <c r="AM25" s="50">
        <f>(AI25-AH25)*Elec_emissions/1000+(AG25-AF25)*Gas_emissions</f>
        <v>8.4992010295909495</v>
      </c>
      <c r="AO25" s="16">
        <v>3</v>
      </c>
      <c r="AP25" s="17" t="s">
        <v>24</v>
      </c>
      <c r="AQ25" s="18">
        <v>133</v>
      </c>
      <c r="AR25" s="18">
        <v>81</v>
      </c>
      <c r="AS25" s="30">
        <v>111.39362016095896</v>
      </c>
      <c r="AT25" s="31">
        <v>94.754192521797094</v>
      </c>
      <c r="AU25" s="31">
        <v>741.0224808039311</v>
      </c>
      <c r="AV25" s="30">
        <v>1098.3546898579907</v>
      </c>
      <c r="AW25" s="37">
        <f t="shared" si="18"/>
        <v>-0.14937505052011607</v>
      </c>
      <c r="AX25" s="38">
        <f t="shared" si="13"/>
        <v>0.48221507216136267</v>
      </c>
      <c r="AY25" s="49">
        <f>kWh_in_MMBtu*(AV25-AU25)*Elec_source_E+(AT25-AS25)*Gas_source_E</f>
        <v>-14.311426349583964</v>
      </c>
      <c r="AZ25" s="50">
        <f>(AV25-AU25)*Elec_emissions/1000+(AT25-AS25)*Gas_emissions</f>
        <v>-1926.4348309921916</v>
      </c>
      <c r="BA25" s="6"/>
      <c r="BB25" s="16">
        <v>3</v>
      </c>
      <c r="BC25" s="17" t="s">
        <v>24</v>
      </c>
      <c r="BD25" s="18">
        <v>46</v>
      </c>
      <c r="BE25" s="18">
        <v>37</v>
      </c>
      <c r="BF25" s="30">
        <v>104.37242358887966</v>
      </c>
      <c r="BG25" s="31">
        <v>96.014329070598961</v>
      </c>
      <c r="BH25" s="31">
        <v>690.84707335968858</v>
      </c>
      <c r="BI25" s="30">
        <v>623.52859000012381</v>
      </c>
      <c r="BJ25" s="37">
        <f t="shared" si="19"/>
        <v>-8.0079528968331884E-2</v>
      </c>
      <c r="BK25" s="38">
        <f t="shared" si="14"/>
        <v>-9.7443393705332365E-2</v>
      </c>
      <c r="BL25" s="49">
        <f>kWh_in_MMBtu*(BI25-BH25)*Elec_source_E+(BG25-BF25)*Gas_source_E</f>
        <v>-9.8310255042596868</v>
      </c>
      <c r="BM25" s="50">
        <f>(BI25-BH25)*Elec_emissions/1000+(BG25-BF25)*Gas_emissions</f>
        <v>-1326.5209689920694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5259</v>
      </c>
      <c r="F26" s="39">
        <v>49.003616687846879</v>
      </c>
      <c r="G26" s="40">
        <v>40.700014033209456</v>
      </c>
      <c r="H26" s="40">
        <v>361.66450147678887</v>
      </c>
      <c r="I26" s="39">
        <v>1027.9198353294767</v>
      </c>
      <c r="J26" s="41">
        <f t="shared" si="15"/>
        <v>-0.16944877165967945</v>
      </c>
      <c r="K26" s="42">
        <f t="shared" si="10"/>
        <v>1.842191675246422</v>
      </c>
      <c r="L26" s="51">
        <f>kWh_in_MMBtu*(I26-H26)*Elec_source_E+(G26-F26)*Gas_source_E</f>
        <v>-1.9180883770921389</v>
      </c>
      <c r="M26" s="52">
        <f>(I26-H26)*Elec_emissions/1000+(G26-F26)*Gas_emissions</f>
        <v>-251.89433480989328</v>
      </c>
      <c r="N26" s="6"/>
      <c r="O26" s="19">
        <v>4</v>
      </c>
      <c r="P26" s="14" t="s">
        <v>25</v>
      </c>
      <c r="Q26" s="13">
        <v>3779</v>
      </c>
      <c r="R26" s="13">
        <v>3749</v>
      </c>
      <c r="S26" s="39">
        <v>48.79230121405827</v>
      </c>
      <c r="T26" s="40">
        <v>41.1340992765697</v>
      </c>
      <c r="U26" s="40">
        <v>358.8120733732315</v>
      </c>
      <c r="V26" s="39">
        <v>942.46257527941486</v>
      </c>
      <c r="W26" s="41">
        <f t="shared" si="16"/>
        <v>-0.15695512912766765</v>
      </c>
      <c r="X26" s="42">
        <f t="shared" si="11"/>
        <v>1.62661890504191</v>
      </c>
      <c r="Y26" s="51">
        <f>kWh_in_MMBtu*(V26-U26)*Elec_source_E+(T26-S26)*Gas_source_E</f>
        <v>-2.0989576328169628</v>
      </c>
      <c r="Z26" s="52">
        <f>(V26-U26)*Elec_emissions/1000+(T26-S26)*Gas_emissions</f>
        <v>-277.12785503922919</v>
      </c>
      <c r="AA26" s="6"/>
      <c r="AB26" s="19">
        <v>4</v>
      </c>
      <c r="AC26" s="14" t="s">
        <v>25</v>
      </c>
      <c r="AD26" s="13">
        <v>1341</v>
      </c>
      <c r="AE26" s="13">
        <v>1333</v>
      </c>
      <c r="AF26" s="39">
        <v>41.937362976765421</v>
      </c>
      <c r="AG26" s="40">
        <v>32.561059508365588</v>
      </c>
      <c r="AH26" s="40">
        <v>324.29660946679758</v>
      </c>
      <c r="AI26" s="39">
        <v>1279.9336918391143</v>
      </c>
      <c r="AJ26" s="41">
        <f t="shared" si="17"/>
        <v>-0.22357875657548118</v>
      </c>
      <c r="AK26" s="42">
        <f t="shared" si="12"/>
        <v>2.9467994868757876</v>
      </c>
      <c r="AL26" s="51">
        <f>kWh_in_MMBtu*(AI26-AH26)*Elec_source_E+(AG26-AF26)*Gas_source_E</f>
        <v>1.0749172442849897E-2</v>
      </c>
      <c r="AM26" s="52">
        <f>(AI26-AH26)*Elec_emissions/1000+(AG26-AF26)*Gas_emissions</f>
        <v>11.179707914573328</v>
      </c>
      <c r="AO26" s="19">
        <v>4</v>
      </c>
      <c r="AP26" s="14" t="s">
        <v>25</v>
      </c>
      <c r="AQ26" s="13">
        <v>133</v>
      </c>
      <c r="AR26" s="13">
        <v>131</v>
      </c>
      <c r="AS26" s="39">
        <v>109.46564942773607</v>
      </c>
      <c r="AT26" s="40">
        <v>94.288842930968471</v>
      </c>
      <c r="AU26" s="40">
        <v>719.28834966822296</v>
      </c>
      <c r="AV26" s="39">
        <v>1042.4062388747814</v>
      </c>
      <c r="AW26" s="41">
        <f t="shared" si="18"/>
        <v>-0.13864446587681911</v>
      </c>
      <c r="AX26" s="42">
        <f t="shared" si="13"/>
        <v>0.44921885549181895</v>
      </c>
      <c r="AY26" s="51">
        <f>kWh_in_MMBtu*(AV26-AU26)*Elec_source_E+(AT26-AS26)*Gas_source_E</f>
        <v>-13.08346313501661</v>
      </c>
      <c r="AZ26" s="52">
        <f>(AV26-AU26)*Elec_emissions/1000+(AT26-AS26)*Gas_emissions</f>
        <v>-1761.1771441185008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98.808217104796057</v>
      </c>
      <c r="BG26" s="40">
        <v>88.563149221328018</v>
      </c>
      <c r="BH26" s="40">
        <v>658.54339053058629</v>
      </c>
      <c r="BI26" s="39">
        <v>648.50849480553825</v>
      </c>
      <c r="BJ26" s="41">
        <f t="shared" si="19"/>
        <v>-0.10368639556163749</v>
      </c>
      <c r="BK26" s="42">
        <f t="shared" si="14"/>
        <v>-1.5238017523739721E-2</v>
      </c>
      <c r="BL26" s="51">
        <f>kWh_in_MMBtu*(BI26-BH26)*Elec_source_E+(BG26-BF26)*Gas_source_E</f>
        <v>-11.274556214681724</v>
      </c>
      <c r="BM26" s="52">
        <f>(BI26-BH26)*Elec_emissions/1000+(BG26-BF26)*Gas_emissions</f>
        <v>-1520.6157172540215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34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34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34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34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34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4707</v>
      </c>
      <c r="E38" s="18">
        <v>3568</v>
      </c>
      <c r="F38" s="30">
        <v>28.424810164574716</v>
      </c>
      <c r="G38" s="30">
        <v>20.366761336745576</v>
      </c>
      <c r="H38" s="30">
        <v>276.04258650727371</v>
      </c>
      <c r="I38" s="30">
        <v>1184.3537429895505</v>
      </c>
      <c r="J38" s="32">
        <f>(G38-F38)/F38</f>
        <v>-0.28348646063683225</v>
      </c>
      <c r="K38" s="36">
        <f t="shared" ref="K38:K41" si="20">(I38-H38)/H38</f>
        <v>3.2904747342611316</v>
      </c>
      <c r="L38" s="49">
        <f>kWh_in_MMBtu*(I38-H38)*Elec_source_E+(G38-F38)*Gas_source_E</f>
        <v>0.94098183829742332</v>
      </c>
      <c r="M38" s="50">
        <f>(I38-H38)*Elec_emissions/1000+(G38-F38)*Gas_emissions</f>
        <v>136.15124383434681</v>
      </c>
      <c r="N38" s="6"/>
      <c r="O38" s="16">
        <v>1</v>
      </c>
      <c r="P38" s="17" t="s">
        <v>22</v>
      </c>
      <c r="Q38" s="18">
        <v>3464</v>
      </c>
      <c r="R38" s="18">
        <v>2695</v>
      </c>
      <c r="S38" s="30">
        <v>27.633898732801612</v>
      </c>
      <c r="T38" s="30">
        <v>18.755306635221057</v>
      </c>
      <c r="U38" s="30">
        <v>269.9610277383818</v>
      </c>
      <c r="V38" s="30">
        <v>1363.8916477106231</v>
      </c>
      <c r="W38" s="32">
        <f>(T38-S38)/S38</f>
        <v>-0.32129350199295659</v>
      </c>
      <c r="X38" s="36">
        <f t="shared" ref="X38:X41" si="21">(V38-U38)/U38</f>
        <v>4.0521797873445839</v>
      </c>
      <c r="Y38" s="49">
        <f>kWh_in_MMBtu*(V38-U38)*Elec_source_E+(T38-S38)*Gas_source_E</f>
        <v>2.0338062732413711</v>
      </c>
      <c r="Z38" s="50">
        <f>(V38-U38)*Elec_emissions/1000+(T38-S38)*Gas_emissions</f>
        <v>285.42208309529747</v>
      </c>
      <c r="AA38" s="6"/>
      <c r="AB38" s="16">
        <v>1</v>
      </c>
      <c r="AC38" s="17" t="s">
        <v>22</v>
      </c>
      <c r="AD38" s="18">
        <v>1139</v>
      </c>
      <c r="AE38" s="18">
        <v>797</v>
      </c>
      <c r="AF38" s="30">
        <v>27.673311731661546</v>
      </c>
      <c r="AG38" s="30">
        <v>22.439914106727333</v>
      </c>
      <c r="AH38" s="30">
        <v>274.06036461251324</v>
      </c>
      <c r="AI38" s="30">
        <v>620.57604343674768</v>
      </c>
      <c r="AJ38" s="32">
        <f>(AG38-AF38)/AF38</f>
        <v>-0.18911352843059206</v>
      </c>
      <c r="AK38" s="36">
        <f t="shared" ref="AK38:AK41" si="22">(AI38-AH38)/AH38</f>
        <v>1.2643772087005865</v>
      </c>
      <c r="AL38" s="49">
        <f>kWh_in_MMBtu*(AI38-AH38)*Elec_source_E+(AG38-AF38)*Gas_source_E</f>
        <v>-1.9946539279235846</v>
      </c>
      <c r="AM38" s="50">
        <f>(AI38-AH38)*Elec_emissions/1000+(AG38-AF38)*Gas_emissions</f>
        <v>-265.47565385489236</v>
      </c>
      <c r="AO38" s="16">
        <v>1</v>
      </c>
      <c r="AP38" s="17" t="s">
        <v>22</v>
      </c>
      <c r="AQ38" s="18">
        <v>78</v>
      </c>
      <c r="AR38" s="18">
        <v>55</v>
      </c>
      <c r="AS38" s="30">
        <v>66.293837439703552</v>
      </c>
      <c r="AT38" s="30">
        <v>57.609201348538129</v>
      </c>
      <c r="AU38" s="30">
        <v>531.63711898540703</v>
      </c>
      <c r="AV38" s="30">
        <v>767.89951841924244</v>
      </c>
      <c r="AW38" s="32">
        <f>(AT38-AS38)/AS38</f>
        <v>-0.1310021628943171</v>
      </c>
      <c r="AX38" s="36">
        <f t="shared" ref="AX38:AX41" si="23">(AV38-AU38)/AU38</f>
        <v>0.44440538667564444</v>
      </c>
      <c r="AY38" s="49">
        <f>kWh_in_MMBtu*(AV38-AU38)*Elec_source_E+(AT38-AS38)*Gas_source_E</f>
        <v>-6.9368603918818703</v>
      </c>
      <c r="AZ38" s="50">
        <f>(AV38-AU38)*Elec_emissions/1000+(AT38-AS38)*Gas_emissions</f>
        <v>-933.11597662452039</v>
      </c>
      <c r="BA38" s="6"/>
      <c r="BB38" s="16">
        <v>1</v>
      </c>
      <c r="BC38" s="17" t="s">
        <v>22</v>
      </c>
      <c r="BD38" s="18">
        <v>26</v>
      </c>
      <c r="BE38" s="18">
        <v>21</v>
      </c>
      <c r="BF38" s="30">
        <v>59.265479665920751</v>
      </c>
      <c r="BG38" s="30">
        <v>50.94930715981927</v>
      </c>
      <c r="BH38" s="30">
        <v>462.32508393553871</v>
      </c>
      <c r="BI38" s="30">
        <v>631.07544164019646</v>
      </c>
      <c r="BJ38" s="32">
        <f>(BG38-BF38)/BF38</f>
        <v>-0.14032068166797448</v>
      </c>
      <c r="BK38" s="36">
        <f t="shared" ref="BK38:BK41" si="24">(BI38-BH38)/BH38</f>
        <v>0.36500368153977636</v>
      </c>
      <c r="BL38" s="49">
        <f>kWh_in_MMBtu*(BI38-BH38)*Elec_source_E+(BG38-BF38)*Gas_source_E</f>
        <v>-7.2580097729384541</v>
      </c>
      <c r="BM38" s="50">
        <f>(BI38-BH38)*Elec_emissions/1000+(BG38-BF38)*Gas_emissions</f>
        <v>-977.11433829434532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3751</v>
      </c>
      <c r="F39" s="30">
        <v>28.408796093944559</v>
      </c>
      <c r="G39" s="31">
        <v>20.29817027551632</v>
      </c>
      <c r="H39" s="31">
        <v>276.33592528837062</v>
      </c>
      <c r="I39" s="30">
        <v>1141.9263439562003</v>
      </c>
      <c r="J39" s="37">
        <f t="shared" ref="J39:J41" si="25">(G39-F39)/F39</f>
        <v>-0.28549699155174862</v>
      </c>
      <c r="K39" s="38">
        <f t="shared" si="20"/>
        <v>3.1323846791347956</v>
      </c>
      <c r="L39" s="49">
        <f>kWh_in_MMBtu*(I39-H39)*Elec_source_E+(G39-F39)*Gas_source_E</f>
        <v>0.42631054011132541</v>
      </c>
      <c r="M39" s="50">
        <f>(I39-H39)*Elec_emissions/1000+(G39-F39)*Gas_emissions</f>
        <v>66.306473434073041</v>
      </c>
      <c r="N39" s="6"/>
      <c r="O39" s="16">
        <v>2</v>
      </c>
      <c r="P39" s="17" t="s">
        <v>23</v>
      </c>
      <c r="Q39" s="18">
        <v>3462</v>
      </c>
      <c r="R39" s="18">
        <v>2814</v>
      </c>
      <c r="S39" s="30">
        <v>27.663970529635542</v>
      </c>
      <c r="T39" s="31">
        <v>18.703230589220077</v>
      </c>
      <c r="U39" s="31">
        <v>270.46988165800394</v>
      </c>
      <c r="V39" s="30">
        <v>1324.9198683434342</v>
      </c>
      <c r="W39" s="37">
        <f t="shared" ref="W39:W41" si="26">(T39-S39)/S39</f>
        <v>-0.32391373215266067</v>
      </c>
      <c r="X39" s="38">
        <f t="shared" si="21"/>
        <v>3.8985856030311399</v>
      </c>
      <c r="Y39" s="49">
        <f>kWh_in_MMBtu*(V39-U39)*Elec_source_E+(T39-S39)*Gas_source_E</f>
        <v>1.5215908622169803</v>
      </c>
      <c r="Z39" s="50">
        <f>(V39-U39)*Elec_emissions/1000+(T39-S39)*Gas_emissions</f>
        <v>215.94150939954216</v>
      </c>
      <c r="AA39" s="6"/>
      <c r="AB39" s="16">
        <v>2</v>
      </c>
      <c r="AC39" s="17" t="s">
        <v>23</v>
      </c>
      <c r="AD39" s="18">
        <v>1135</v>
      </c>
      <c r="AE39" s="18">
        <v>860</v>
      </c>
      <c r="AF39" s="30">
        <v>27.664540716389048</v>
      </c>
      <c r="AG39" s="31">
        <v>22.480123717877216</v>
      </c>
      <c r="AH39" s="31">
        <v>274.66642367874812</v>
      </c>
      <c r="AI39" s="30">
        <v>579.36086878540755</v>
      </c>
      <c r="AJ39" s="37">
        <f t="shared" ref="AJ39:AJ41" si="27">(AG39-AF39)/AF39</f>
        <v>-0.187402966550624</v>
      </c>
      <c r="AK39" s="38">
        <f t="shared" si="22"/>
        <v>1.1093254174490301</v>
      </c>
      <c r="AL39" s="49">
        <f>kWh_in_MMBtu*(AI39-AH39)*Elec_source_E+(AG39-AF39)*Gas_source_E</f>
        <v>-2.3889974556717584</v>
      </c>
      <c r="AM39" s="50">
        <f>(AI39-AH39)*Elec_emissions/1000+(AG39-AF39)*Gas_emissions</f>
        <v>-319.08357559615649</v>
      </c>
      <c r="AO39" s="16">
        <v>2</v>
      </c>
      <c r="AP39" s="17" t="s">
        <v>23</v>
      </c>
      <c r="AQ39" s="18">
        <v>78</v>
      </c>
      <c r="AR39" s="18">
        <v>56</v>
      </c>
      <c r="AS39" s="30">
        <v>65.694660516298555</v>
      </c>
      <c r="AT39" s="31">
        <v>55.846814215365178</v>
      </c>
      <c r="AU39" s="31">
        <v>526.99745794086232</v>
      </c>
      <c r="AV39" s="30">
        <v>779.85118771351938</v>
      </c>
      <c r="AW39" s="37">
        <f t="shared" ref="AW39:AW41" si="28">(AT39-AS39)/AS39</f>
        <v>-0.14990329843458389</v>
      </c>
      <c r="AX39" s="38">
        <f t="shared" si="23"/>
        <v>0.4798006631011707</v>
      </c>
      <c r="AY39" s="49">
        <f>kWh_in_MMBtu*(AV39-AU39)*Elec_source_E+(AT39-AS39)*Gas_source_E</f>
        <v>-8.0271350062218332</v>
      </c>
      <c r="AZ39" s="50">
        <f>(AV39-AU39)*Elec_emissions/1000+(AT39-AS39)*Gas_emissions</f>
        <v>-1079.9840831477629</v>
      </c>
      <c r="BA39" s="6"/>
      <c r="BB39" s="16">
        <v>2</v>
      </c>
      <c r="BC39" s="17" t="s">
        <v>23</v>
      </c>
      <c r="BD39" s="18">
        <v>26</v>
      </c>
      <c r="BE39" s="18">
        <v>21</v>
      </c>
      <c r="BF39" s="30">
        <v>59.265479665920751</v>
      </c>
      <c r="BG39" s="31">
        <v>49.867515807699775</v>
      </c>
      <c r="BH39" s="31">
        <v>462.32508393553871</v>
      </c>
      <c r="BI39" s="30">
        <v>624.72347589874141</v>
      </c>
      <c r="BJ39" s="37">
        <f t="shared" ref="BJ39:BJ41" si="29">(BG39-BF39)/BF39</f>
        <v>-0.15857399469636047</v>
      </c>
      <c r="BK39" s="38">
        <f t="shared" si="24"/>
        <v>0.35126450544449728</v>
      </c>
      <c r="BL39" s="49">
        <f>kWh_in_MMBtu*(BI39-BH39)*Elec_source_E+(BG39-BF39)*Gas_source_E</f>
        <v>-8.5051656235613713</v>
      </c>
      <c r="BM39" s="50">
        <f>(BI39-BH39)*Elec_emissions/1000+(BG39-BF39)*Gas_emissions</f>
        <v>-1145.3734252439867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4477</v>
      </c>
      <c r="F40" s="30">
        <v>28.689152876400922</v>
      </c>
      <c r="G40" s="31">
        <v>20.109705600804006</v>
      </c>
      <c r="H40" s="31">
        <v>278.95673328888245</v>
      </c>
      <c r="I40" s="30">
        <v>1165.5222536329954</v>
      </c>
      <c r="J40" s="37">
        <f t="shared" si="25"/>
        <v>-0.29904847008062702</v>
      </c>
      <c r="K40" s="38">
        <f t="shared" si="20"/>
        <v>3.178147054891133</v>
      </c>
      <c r="L40" s="49">
        <f>kWh_in_MMBtu*(I40-H40)*Elec_source_E+(G40-F40)*Gas_source_E</f>
        <v>0.1398517227117555</v>
      </c>
      <c r="M40" s="50">
        <f>(I40-H40)*Elec_emissions/1000+(G40-F40)*Gas_emissions</f>
        <v>27.887517067593535</v>
      </c>
      <c r="N40" s="6"/>
      <c r="O40" s="16">
        <v>3</v>
      </c>
      <c r="P40" s="17" t="s">
        <v>24</v>
      </c>
      <c r="Q40" s="18">
        <v>3462</v>
      </c>
      <c r="R40" s="18">
        <v>3290</v>
      </c>
      <c r="S40" s="30">
        <v>27.973403011184306</v>
      </c>
      <c r="T40" s="31">
        <v>18.511923104429606</v>
      </c>
      <c r="U40" s="31">
        <v>273.52779375295307</v>
      </c>
      <c r="V40" s="30">
        <v>1342.0097859392579</v>
      </c>
      <c r="W40" s="37">
        <f t="shared" si="26"/>
        <v>-0.33823128001165315</v>
      </c>
      <c r="X40" s="38">
        <f t="shared" si="21"/>
        <v>3.9063013579941512</v>
      </c>
      <c r="Y40" s="49">
        <f>kWh_in_MMBtu*(V40-U40)*Elec_source_E+(T40-S40)*Gas_source_E</f>
        <v>1.12600903139991</v>
      </c>
      <c r="Z40" s="50">
        <f>(V40-U40)*Elec_emissions/1000+(T40-S40)*Gas_emissions</f>
        <v>162.73527034594622</v>
      </c>
      <c r="AA40" s="6"/>
      <c r="AB40" s="16">
        <v>3</v>
      </c>
      <c r="AC40" s="17" t="s">
        <v>24</v>
      </c>
      <c r="AD40" s="18">
        <v>1135</v>
      </c>
      <c r="AE40" s="18">
        <v>1089</v>
      </c>
      <c r="AF40" s="30">
        <v>28.148221026906203</v>
      </c>
      <c r="AG40" s="31">
        <v>22.296220485766696</v>
      </c>
      <c r="AH40" s="31">
        <v>278.07234223041416</v>
      </c>
      <c r="AI40" s="30">
        <v>678.04791583213557</v>
      </c>
      <c r="AJ40" s="37">
        <f t="shared" si="27"/>
        <v>-0.20789948094928348</v>
      </c>
      <c r="AK40" s="38">
        <f t="shared" si="22"/>
        <v>1.4383867535819033</v>
      </c>
      <c r="AL40" s="49">
        <f>kWh_in_MMBtu*(AI40-AH40)*Elec_source_E+(AG40-AF40)*Gas_source_E</f>
        <v>-2.0965967819225542</v>
      </c>
      <c r="AM40" s="50">
        <f>(AI40-AH40)*Elec_emissions/1000+(AG40-AF40)*Gas_emissions</f>
        <v>-278.6795955306045</v>
      </c>
      <c r="AO40" s="16">
        <v>3</v>
      </c>
      <c r="AP40" s="17" t="s">
        <v>24</v>
      </c>
      <c r="AQ40" s="18">
        <v>78</v>
      </c>
      <c r="AR40" s="18">
        <v>72</v>
      </c>
      <c r="AS40" s="30">
        <v>59.836818580840486</v>
      </c>
      <c r="AT40" s="31">
        <v>50.480594338130082</v>
      </c>
      <c r="AU40" s="31">
        <v>483.92759525857463</v>
      </c>
      <c r="AV40" s="30">
        <v>695.43978737994087</v>
      </c>
      <c r="AW40" s="37">
        <f t="shared" si="28"/>
        <v>-0.15636232782112233</v>
      </c>
      <c r="AX40" s="38">
        <f t="shared" si="23"/>
        <v>0.43707404618732265</v>
      </c>
      <c r="AY40" s="49">
        <f>kWh_in_MMBtu*(AV40-AU40)*Elec_source_E+(AT40-AS40)*Gas_source_E</f>
        <v>-7.9338638128038514</v>
      </c>
      <c r="AZ40" s="50">
        <f>(AV40-AU40)*Elec_emissions/1000+(AT40-AS40)*Gas_emissions</f>
        <v>-1067.8262363339629</v>
      </c>
      <c r="BA40" s="6"/>
      <c r="BB40" s="16">
        <v>3</v>
      </c>
      <c r="BC40" s="17" t="s">
        <v>24</v>
      </c>
      <c r="BD40" s="18">
        <v>26</v>
      </c>
      <c r="BE40" s="18">
        <v>26</v>
      </c>
      <c r="BF40" s="30">
        <v>55.660687874200065</v>
      </c>
      <c r="BG40" s="31">
        <v>46.605309995409826</v>
      </c>
      <c r="BH40" s="31">
        <v>435.35715152216324</v>
      </c>
      <c r="BI40" s="30">
        <v>552.50341316152583</v>
      </c>
      <c r="BJ40" s="37">
        <f t="shared" si="29"/>
        <v>-0.16268893225424191</v>
      </c>
      <c r="BK40" s="38">
        <f t="shared" si="24"/>
        <v>0.26908082531727723</v>
      </c>
      <c r="BL40" s="49">
        <f>kWh_in_MMBtu*(BI40-BH40)*Elec_source_E+(BG40-BF40)*Gas_source_E</f>
        <v>-8.616210026538651</v>
      </c>
      <c r="BM40" s="50">
        <f>(BI40-BH40)*Elec_emissions/1000+(BG40-BF40)*Gas_emissions</f>
        <v>-1160.8098837585319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4696</v>
      </c>
      <c r="F41" s="39">
        <v>28.750001418552799</v>
      </c>
      <c r="G41" s="40">
        <v>17.974417606140818</v>
      </c>
      <c r="H41" s="40">
        <v>279.09087006207392</v>
      </c>
      <c r="I41" s="39">
        <v>1436.1094774083595</v>
      </c>
      <c r="J41" s="41">
        <f t="shared" si="25"/>
        <v>-0.37480289672119244</v>
      </c>
      <c r="K41" s="42">
        <f t="shared" si="20"/>
        <v>4.1456698568783263</v>
      </c>
      <c r="L41" s="51">
        <f>kWh_in_MMBtu*(I41-H41)*Elec_source_E+(G41-F41)*Gas_source_E</f>
        <v>0.64149667176435088</v>
      </c>
      <c r="M41" s="52">
        <f>(I41-H41)*Elec_emissions/1000+(G41-F41)*Gas_emissions</f>
        <v>98.294234656937988</v>
      </c>
      <c r="N41" s="6"/>
      <c r="O41" s="19">
        <v>4</v>
      </c>
      <c r="P41" s="14" t="s">
        <v>25</v>
      </c>
      <c r="Q41" s="13">
        <v>3462</v>
      </c>
      <c r="R41" s="13">
        <v>3459</v>
      </c>
      <c r="S41" s="39">
        <v>27.993693127975693</v>
      </c>
      <c r="T41" s="40">
        <v>16.295259825986403</v>
      </c>
      <c r="U41" s="40">
        <v>273.48767690832341</v>
      </c>
      <c r="V41" s="39">
        <v>1623.8610153798729</v>
      </c>
      <c r="W41" s="41">
        <f t="shared" si="26"/>
        <v>-0.41789531836720678</v>
      </c>
      <c r="X41" s="42">
        <f t="shared" si="21"/>
        <v>4.9376021389227418</v>
      </c>
      <c r="Y41" s="51">
        <f>kWh_in_MMBtu*(V41-U41)*Elec_source_E+(T41-S41)*Gas_source_E</f>
        <v>1.7056200448667411</v>
      </c>
      <c r="Z41" s="52">
        <f>(V41-U41)*Elec_emissions/1000+(T41-S41)*Gas_emissions</f>
        <v>243.77313874520723</v>
      </c>
      <c r="AA41" s="6"/>
      <c r="AB41" s="19">
        <v>4</v>
      </c>
      <c r="AC41" s="14" t="s">
        <v>25</v>
      </c>
      <c r="AD41" s="13">
        <v>1135</v>
      </c>
      <c r="AE41" s="13">
        <v>1133</v>
      </c>
      <c r="AF41" s="39">
        <v>28.241538148860482</v>
      </c>
      <c r="AG41" s="40">
        <v>20.355461823857262</v>
      </c>
      <c r="AH41" s="40">
        <v>278.40074970851509</v>
      </c>
      <c r="AI41" s="39">
        <v>913.43664619840024</v>
      </c>
      <c r="AJ41" s="41">
        <f t="shared" si="27"/>
        <v>-0.27923678531374241</v>
      </c>
      <c r="AK41" s="42">
        <f t="shared" si="22"/>
        <v>2.2810136005551929</v>
      </c>
      <c r="AL41" s="51">
        <f>kWh_in_MMBtu*(AI41-AH41)*Elec_source_E+(AG41-AF41)*Gas_source_E</f>
        <v>-1.7972157060004248</v>
      </c>
      <c r="AM41" s="52">
        <f>(AI41-AH41)*Elec_emissions/1000+(AG41-AF41)*Gas_emissions</f>
        <v>-235.91102627918042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60.704891339329443</v>
      </c>
      <c r="AT41" s="40">
        <v>49.248635974596638</v>
      </c>
      <c r="AU41" s="40">
        <v>485.5066157216126</v>
      </c>
      <c r="AV41" s="39">
        <v>939.99799320870636</v>
      </c>
      <c r="AW41" s="41">
        <f t="shared" si="28"/>
        <v>-0.18872046571493545</v>
      </c>
      <c r="AX41" s="42">
        <f t="shared" si="23"/>
        <v>0.93611778453642569</v>
      </c>
      <c r="AY41" s="51">
        <f>kWh_in_MMBtu*(AV41-AU41)*Elec_source_E+(AT41-AS41)*Gas_source_E</f>
        <v>-7.6215957964250958</v>
      </c>
      <c r="AZ41" s="52">
        <f>(AV41-AU41)*Elec_emissions/1000+(AT41-AS41)*Gas_emissions</f>
        <v>-1023.2390757494878</v>
      </c>
      <c r="BA41" s="6"/>
      <c r="BB41" s="19">
        <v>4</v>
      </c>
      <c r="BC41" s="14" t="s">
        <v>25</v>
      </c>
      <c r="BD41" s="13">
        <v>26</v>
      </c>
      <c r="BE41" s="13">
        <v>26</v>
      </c>
      <c r="BF41" s="39">
        <v>55.660687874200065</v>
      </c>
      <c r="BG41" s="40">
        <v>43.785749534659871</v>
      </c>
      <c r="BH41" s="40">
        <v>435.35715152216324</v>
      </c>
      <c r="BI41" s="39">
        <v>722.74192683154308</v>
      </c>
      <c r="BJ41" s="41">
        <f t="shared" si="29"/>
        <v>-0.21334515962826403</v>
      </c>
      <c r="BK41" s="42">
        <f t="shared" si="24"/>
        <v>0.66011267830235609</v>
      </c>
      <c r="BL41" s="51">
        <f>kWh_in_MMBtu*(BI41-BH41)*Elec_source_E+(BG41-BF41)*Gas_source_E</f>
        <v>-9.866980675733533</v>
      </c>
      <c r="BM41" s="52">
        <f>(BI41-BH41)*Elec_emissions/1000+(BG41-BF41)*Gas_emissions</f>
        <v>-1327.7584726125701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34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34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34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726</v>
      </c>
      <c r="F53" s="30">
        <v>37.451487724104837</v>
      </c>
      <c r="G53" s="30">
        <v>27.4389581588119</v>
      </c>
      <c r="H53" s="30">
        <v>311.67232659770247</v>
      </c>
      <c r="I53" s="30">
        <v>1756.0610321180288</v>
      </c>
      <c r="J53" s="32">
        <f>(G53-F53)/F53</f>
        <v>-0.26734664425222793</v>
      </c>
      <c r="K53" s="36">
        <f t="shared" ref="K53:K56" si="30">(I53-H53)/H53</f>
        <v>4.6343181035276872</v>
      </c>
      <c r="L53" s="49">
        <f>kWh_in_MMBtu*(I53-H53)*Elec_source_E+(G53-F53)*Gas_source_E</f>
        <v>4.5497707840850463</v>
      </c>
      <c r="M53" s="50">
        <f>(I53-H53)*Elec_emissions/1000+(G53-F53)*Gas_emissions</f>
        <v>628.29933172849292</v>
      </c>
      <c r="O53" s="16">
        <v>1</v>
      </c>
      <c r="P53" s="17" t="s">
        <v>22</v>
      </c>
      <c r="Q53" s="18">
        <v>794</v>
      </c>
      <c r="R53" s="18">
        <v>236</v>
      </c>
      <c r="S53" s="30">
        <v>55.950661117135233</v>
      </c>
      <c r="T53" s="30">
        <v>44.058138233560548</v>
      </c>
      <c r="U53" s="30">
        <v>383.74852129357186</v>
      </c>
      <c r="V53" s="30">
        <v>1423.8192178066099</v>
      </c>
      <c r="W53" s="32">
        <f>(T53-S53)/S53</f>
        <v>-0.21255375086055109</v>
      </c>
      <c r="X53" s="36">
        <f t="shared" ref="X53:X56" si="31">(V53-U53)/U53</f>
        <v>2.7102923888985422</v>
      </c>
      <c r="Y53" s="49">
        <f>kWh_in_MMBtu*(V53-U53)*Elec_source_E+(T53-S53)*Gas_source_E</f>
        <v>-1.827995260533168</v>
      </c>
      <c r="Z53" s="50">
        <f>(V53-U53)*Elec_emissions/1000+(T53-S53)*Gas_emissions</f>
        <v>-235.93807115552136</v>
      </c>
      <c r="AB53" s="16">
        <v>1</v>
      </c>
      <c r="AC53" s="17" t="s">
        <v>22</v>
      </c>
      <c r="AD53" s="18">
        <v>661</v>
      </c>
      <c r="AE53" s="18">
        <v>490</v>
      </c>
      <c r="AF53" s="30">
        <v>28.541681763380041</v>
      </c>
      <c r="AG53" s="30">
        <v>19.434618367708467</v>
      </c>
      <c r="AH53" s="30">
        <v>276.95807772377327</v>
      </c>
      <c r="AI53" s="30">
        <v>1358.1518389681678</v>
      </c>
      <c r="AJ53" s="32">
        <f>(AG53-AF53)/AF53</f>
        <v>-0.31907942465241307</v>
      </c>
      <c r="AK53" s="36">
        <f t="shared" ref="AK53:AK56" si="32">(AI53-AH53)/AH53</f>
        <v>3.9038173940632745</v>
      </c>
      <c r="AL53" s="49">
        <f>kWh_in_MMBtu*(AI53-AH53)*Elec_source_E+(AG53-AF53)*Gas_source_E</f>
        <v>1.6484134901142085</v>
      </c>
      <c r="AM53" s="50">
        <f>(AI53-AH53)*Elec_emissions/1000+(AG53-AF53)*Gas_emissions</f>
        <v>233.31740968562826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794</v>
      </c>
      <c r="F54" s="30">
        <v>38.120352199924206</v>
      </c>
      <c r="G54" s="31">
        <v>28.515757319986637</v>
      </c>
      <c r="H54" s="31">
        <v>315.29603323837898</v>
      </c>
      <c r="I54" s="30">
        <v>1643.4530612557492</v>
      </c>
      <c r="J54" s="37">
        <f t="shared" ref="J54:J56" si="35">(G54-F54)/F54</f>
        <v>-0.25195451578111772</v>
      </c>
      <c r="K54" s="38">
        <f t="shared" si="30"/>
        <v>4.2124127423234006</v>
      </c>
      <c r="L54" s="49">
        <f>kWh_in_MMBtu*(I54-H54)*Elec_source_E+(G54-F54)*Gas_source_E</f>
        <v>3.7500591425057728</v>
      </c>
      <c r="M54" s="50">
        <f>(I54-H54)*Elec_emissions/1000+(G54-F54)*Gas_emissions</f>
        <v>519.26487138643347</v>
      </c>
      <c r="O54" s="16">
        <v>2</v>
      </c>
      <c r="P54" s="17" t="s">
        <v>23</v>
      </c>
      <c r="Q54" s="18">
        <v>794</v>
      </c>
      <c r="R54" s="18">
        <v>283</v>
      </c>
      <c r="S54" s="30">
        <v>55.2070570991797</v>
      </c>
      <c r="T54" s="31">
        <v>44.718526623867987</v>
      </c>
      <c r="U54" s="31">
        <v>382.89087666154984</v>
      </c>
      <c r="V54" s="30">
        <v>1173.8044022287709</v>
      </c>
      <c r="W54" s="37">
        <f t="shared" ref="W54:W56" si="36">(T54-S54)/S54</f>
        <v>-0.18998532119669095</v>
      </c>
      <c r="X54" s="38">
        <f t="shared" si="31"/>
        <v>2.0656369053847587</v>
      </c>
      <c r="Y54" s="49">
        <f>kWh_in_MMBtu*(V54-U54)*Elec_source_E+(T54-S54)*Gas_source_E</f>
        <v>-2.9650861439006597</v>
      </c>
      <c r="Z54" s="50">
        <f>(V54-U54)*Elec_emissions/1000+(T54-S54)*Gas_emissions</f>
        <v>-391.82571369608218</v>
      </c>
      <c r="AB54" s="16">
        <v>2</v>
      </c>
      <c r="AC54" s="17" t="s">
        <v>23</v>
      </c>
      <c r="AD54" s="18">
        <v>661</v>
      </c>
      <c r="AE54" s="18">
        <v>511</v>
      </c>
      <c r="AF54" s="30">
        <v>28.657460836931516</v>
      </c>
      <c r="AG54" s="31">
        <v>19.542403674197153</v>
      </c>
      <c r="AH54" s="31">
        <v>277.86092425842293</v>
      </c>
      <c r="AI54" s="30">
        <v>1310.0997327910816</v>
      </c>
      <c r="AJ54" s="37">
        <f t="shared" ref="AJ54:AJ56" si="37">(AG54-AF54)/AF54</f>
        <v>-0.31806925305076517</v>
      </c>
      <c r="AK54" s="38">
        <f t="shared" si="32"/>
        <v>3.7149477253326593</v>
      </c>
      <c r="AL54" s="49">
        <f>kWh_in_MMBtu*(AI54-AH54)*Elec_source_E+(AG54-AF54)*Gas_source_E</f>
        <v>1.1155952532092392</v>
      </c>
      <c r="AM54" s="50">
        <f>(AI54-AH54)*Elec_emissions/1000+(AG54-AF54)*Gas_emissions</f>
        <v>160.96182468453435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1059</v>
      </c>
      <c r="F55" s="30">
        <v>38.838651006106545</v>
      </c>
      <c r="G55" s="31">
        <v>29.871052379550715</v>
      </c>
      <c r="H55" s="31">
        <v>320.61721666388678</v>
      </c>
      <c r="I55" s="30">
        <v>1557.5901151137268</v>
      </c>
      <c r="J55" s="37">
        <f t="shared" si="35"/>
        <v>-0.23089366891620069</v>
      </c>
      <c r="K55" s="38">
        <f t="shared" si="30"/>
        <v>3.8580987986886499</v>
      </c>
      <c r="L55" s="49">
        <f>kWh_in_MMBtu*(I55-H55)*Elec_source_E+(G55-F55)*Gas_source_E</f>
        <v>3.4681802338713492</v>
      </c>
      <c r="M55" s="50">
        <f>(I55-H55)*Elec_emissions/1000+(G55-F55)*Gas_emissions</f>
        <v>480.32159624236056</v>
      </c>
      <c r="O55" s="16">
        <v>3</v>
      </c>
      <c r="P55" s="17" t="s">
        <v>24</v>
      </c>
      <c r="Q55" s="18">
        <v>794</v>
      </c>
      <c r="R55" s="18">
        <v>440</v>
      </c>
      <c r="S55" s="30">
        <v>52.812962734760866</v>
      </c>
      <c r="T55" s="31">
        <v>43.683064365209233</v>
      </c>
      <c r="U55" s="31">
        <v>375.90879525004209</v>
      </c>
      <c r="V55" s="30">
        <v>1053.0254834289972</v>
      </c>
      <c r="W55" s="37">
        <f t="shared" si="36"/>
        <v>-0.17287230060173167</v>
      </c>
      <c r="X55" s="38">
        <f t="shared" si="31"/>
        <v>1.801279184565393</v>
      </c>
      <c r="Y55" s="49">
        <f>kWh_in_MMBtu*(V55-U55)*Elec_source_E+(T55-S55)*Gas_source_E</f>
        <v>-2.7024705318525291</v>
      </c>
      <c r="Z55" s="50">
        <f>(V55-U55)*Elec_emissions/1000+(T55-S55)*Gas_emissions</f>
        <v>-357.56739571188916</v>
      </c>
      <c r="AB55" s="16">
        <v>3</v>
      </c>
      <c r="AC55" s="17" t="s">
        <v>24</v>
      </c>
      <c r="AD55" s="18">
        <v>661</v>
      </c>
      <c r="AE55" s="18">
        <v>619</v>
      </c>
      <c r="AF55" s="30">
        <v>28.905376110132675</v>
      </c>
      <c r="AG55" s="31">
        <v>20.053144021408993</v>
      </c>
      <c r="AH55" s="31">
        <v>281.31464060910764</v>
      </c>
      <c r="AI55" s="30">
        <v>1250.1769157741669</v>
      </c>
      <c r="AJ55" s="37">
        <f t="shared" si="37"/>
        <v>-0.30624863883437115</v>
      </c>
      <c r="AK55" s="38">
        <f t="shared" si="32"/>
        <v>3.4440520872545446</v>
      </c>
      <c r="AL55" s="49">
        <f>kWh_in_MMBtu*(AI55-AH55)*Elec_source_E+(AG55-AF55)*Gas_source_E</f>
        <v>0.72357408223349928</v>
      </c>
      <c r="AM55" s="50">
        <f>(AI55-AH55)*Elec_emissions/1000+(AG55-AF55)*Gas_emissions</f>
        <v>107.447631047615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1446</v>
      </c>
      <c r="F56" s="39">
        <v>41.480988668581517</v>
      </c>
      <c r="G56" s="40">
        <v>32.324552030388446</v>
      </c>
      <c r="H56" s="40">
        <v>332.0764598561064</v>
      </c>
      <c r="I56" s="39">
        <v>1602.4983681914905</v>
      </c>
      <c r="J56" s="41">
        <f t="shared" si="35"/>
        <v>-0.22073814853714729</v>
      </c>
      <c r="K56" s="42">
        <f t="shared" si="30"/>
        <v>3.8256909534806431</v>
      </c>
      <c r="L56" s="51">
        <f>kWh_in_MMBtu*(I56-H56)*Elec_source_E+(G56-F56)*Gas_source_E</f>
        <v>3.6204473280065557</v>
      </c>
      <c r="M56" s="52">
        <f>(I56-H56)*Elec_emissions/1000+(G56-F56)*Gas_emissions</f>
        <v>501.19726890526704</v>
      </c>
      <c r="O56" s="19">
        <v>4</v>
      </c>
      <c r="P56" s="14" t="s">
        <v>25</v>
      </c>
      <c r="Q56" s="13">
        <v>794</v>
      </c>
      <c r="R56" s="13">
        <v>787</v>
      </c>
      <c r="S56" s="39">
        <v>52.205320448731889</v>
      </c>
      <c r="T56" s="40">
        <v>44.272719588615708</v>
      </c>
      <c r="U56" s="40">
        <v>375.9824528896529</v>
      </c>
      <c r="V56" s="39">
        <v>979.12376513951631</v>
      </c>
      <c r="W56" s="41">
        <f t="shared" si="36"/>
        <v>-0.15195004631580364</v>
      </c>
      <c r="X56" s="42">
        <f t="shared" si="31"/>
        <v>1.6041740980579202</v>
      </c>
      <c r="Y56" s="51">
        <f>kWh_in_MMBtu*(V56-U56)*Elec_source_E+(T56-S56)*Gas_source_E</f>
        <v>-2.1893865076472458</v>
      </c>
      <c r="Z56" s="52">
        <f>(V56-U56)*Elec_emissions/1000+(T56-S56)*Gas_emissions</f>
        <v>-289.12485842577746</v>
      </c>
      <c r="AB56" s="19">
        <v>4</v>
      </c>
      <c r="AC56" s="14" t="s">
        <v>25</v>
      </c>
      <c r="AD56" s="13">
        <v>661</v>
      </c>
      <c r="AE56" s="13">
        <v>659</v>
      </c>
      <c r="AF56" s="39">
        <v>28.673630381816256</v>
      </c>
      <c r="AG56" s="40">
        <v>18.05564782959204</v>
      </c>
      <c r="AH56" s="40">
        <v>279.64244389646854</v>
      </c>
      <c r="AI56" s="39">
        <v>1456.3533602996201</v>
      </c>
      <c r="AJ56" s="41">
        <f t="shared" si="37"/>
        <v>-0.37030478564575986</v>
      </c>
      <c r="AK56" s="42">
        <f t="shared" si="32"/>
        <v>4.2079124327736279</v>
      </c>
      <c r="AL56" s="51">
        <f>kWh_in_MMBtu*(AI56-AH56)*Elec_source_E+(AG56-AF56)*Gas_source_E</f>
        <v>1.0241052138780979</v>
      </c>
      <c r="AM56" s="52">
        <f>(AI56-AH56)*Elec_emissions/1000+(AG56-AF56)*Gas_emissions</f>
        <v>150.09423727322269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34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34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34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465</v>
      </c>
      <c r="F68" s="30">
        <v>36.507307875042208</v>
      </c>
      <c r="G68" s="30">
        <v>25.117806675380567</v>
      </c>
      <c r="H68" s="30">
        <v>302.85836856589015</v>
      </c>
      <c r="I68" s="30">
        <v>584</v>
      </c>
      <c r="J68" s="32">
        <f>(G68-F68)/F68</f>
        <v>-0.31197866571388411</v>
      </c>
      <c r="K68" s="36">
        <f t="shared" ref="K68:K71" si="38">(I68-H68)/H68</f>
        <v>0.92829408269411717</v>
      </c>
      <c r="L68" s="49">
        <f>kWh_in_MMBtu*(I68-H68)*Elec_source_E+(G68-F68)*Gas_source_E</f>
        <v>-9.404692438056891</v>
      </c>
      <c r="M68" s="50">
        <f>(I68-H68)*Elec_emissions/1000+(G68-F68)*Gas_emissions</f>
        <v>-1265.4767442450654</v>
      </c>
      <c r="O68" s="16">
        <v>1</v>
      </c>
      <c r="P68" s="17" t="s">
        <v>22</v>
      </c>
      <c r="Q68" s="18">
        <v>441</v>
      </c>
      <c r="R68" s="18">
        <v>155</v>
      </c>
      <c r="S68" s="30">
        <v>57.532763539503947</v>
      </c>
      <c r="T68" s="30">
        <v>43.960348226195627</v>
      </c>
      <c r="U68" s="30">
        <v>394.55597479724014</v>
      </c>
      <c r="V68" s="30">
        <v>1833.802800268767</v>
      </c>
      <c r="W68" s="32">
        <f>(T68-S68)/S68</f>
        <v>-0.23590758514475041</v>
      </c>
      <c r="X68" s="36">
        <f t="shared" ref="X68:X71" si="39">(V68-U68)/U68</f>
        <v>3.6477633527439211</v>
      </c>
      <c r="Y68" s="49">
        <f>kWh_in_MMBtu*(V68-U68)*Elec_source_E+(T68-S68)*Gas_source_E</f>
        <v>0.61444705392310617</v>
      </c>
      <c r="Z68" s="50">
        <f>(V68-U68)*Elec_emissions/1000+(T68-S68)*Gas_emissions</f>
        <v>97.51983317927693</v>
      </c>
      <c r="AB68" s="16">
        <v>1</v>
      </c>
      <c r="AC68" s="17" t="s">
        <v>22</v>
      </c>
      <c r="AD68" s="18">
        <v>374</v>
      </c>
      <c r="AE68" s="18">
        <v>310</v>
      </c>
      <c r="AF68" s="30">
        <v>25.994580042811322</v>
      </c>
      <c r="AG68" s="30">
        <v>15.696535899973036</v>
      </c>
      <c r="AH68" s="30">
        <v>257.00956545021546</v>
      </c>
      <c r="AI68" s="30">
        <v>1784.5902744156429</v>
      </c>
      <c r="AJ68" s="32">
        <f>(AG68-AF68)/AF68</f>
        <v>-0.39616120460027054</v>
      </c>
      <c r="AK68" s="36">
        <f t="shared" ref="AK68:AK71" si="40">(AI68-AH68)/AH68</f>
        <v>5.9436725877867396</v>
      </c>
      <c r="AL68" s="49">
        <f>kWh_in_MMBtu*(AI68-AH68)*Elec_source_E+(AG68-AF68)*Gas_source_E</f>
        <v>5.1292021097659291</v>
      </c>
      <c r="AM68" s="50">
        <f>(AI68-AH68)*Elec_emissions/1000+(AG68-AF68)*Gas_emissions</f>
        <v>707.28986183850361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509</v>
      </c>
      <c r="F69" s="30">
        <v>37.699253597003583</v>
      </c>
      <c r="G69" s="31">
        <v>26.752428446292889</v>
      </c>
      <c r="H69" s="31">
        <v>311.21548130633204</v>
      </c>
      <c r="I69" s="30">
        <v>588</v>
      </c>
      <c r="J69" s="37">
        <f t="shared" ref="J69:J71" si="43">(G69-F69)/F69</f>
        <v>-0.29037246380869386</v>
      </c>
      <c r="K69" s="38">
        <f t="shared" si="38"/>
        <v>0.88936616370066313</v>
      </c>
      <c r="L69" s="49">
        <f>kWh_in_MMBtu*(I69-H69)*Elec_source_E+(G69-F69)*Gas_source_E</f>
        <v>-8.9688221980125054</v>
      </c>
      <c r="M69" s="50">
        <f>(I69-H69)*Elec_emissions/1000+(G69-F69)*Gas_emissions</f>
        <v>-1206.7386069738789</v>
      </c>
      <c r="O69" s="16">
        <v>2</v>
      </c>
      <c r="P69" s="17" t="s">
        <v>23</v>
      </c>
      <c r="Q69" s="18">
        <v>441</v>
      </c>
      <c r="R69" s="18">
        <v>188</v>
      </c>
      <c r="S69" s="30">
        <v>57.665806774677577</v>
      </c>
      <c r="T69" s="31">
        <v>45.749200405483805</v>
      </c>
      <c r="U69" s="31">
        <v>402.9515313131318</v>
      </c>
      <c r="V69" s="30">
        <v>1508.57231494342</v>
      </c>
      <c r="W69" s="37">
        <f t="shared" ref="W69:W71" si="44">(T69-S69)/S69</f>
        <v>-0.20664943465989341</v>
      </c>
      <c r="X69" s="38">
        <f t="shared" si="39"/>
        <v>2.7438058865971042</v>
      </c>
      <c r="Y69" s="49">
        <f>kWh_in_MMBtu*(V69-U69)*Elec_source_E+(T69-S69)*Gas_source_E</f>
        <v>-1.1524759889263994</v>
      </c>
      <c r="Z69" s="50">
        <f>(V69-U69)*Elec_emissions/1000+(T69-S69)*Gas_emissions</f>
        <v>-144.16851687304529</v>
      </c>
      <c r="AB69" s="16">
        <v>2</v>
      </c>
      <c r="AC69" s="17" t="s">
        <v>23</v>
      </c>
      <c r="AD69" s="18">
        <v>374</v>
      </c>
      <c r="AE69" s="18">
        <v>321</v>
      </c>
      <c r="AF69" s="30">
        <v>26.005446751512263</v>
      </c>
      <c r="AG69" s="31">
        <v>15.626593155551793</v>
      </c>
      <c r="AH69" s="31">
        <v>257.48844890359641</v>
      </c>
      <c r="AI69" s="30">
        <v>1746.5430047172372</v>
      </c>
      <c r="AJ69" s="37">
        <f t="shared" ref="AJ69:AJ71" si="45">(AG69-AF69)/AF69</f>
        <v>-0.39910306848917798</v>
      </c>
      <c r="AK69" s="38">
        <f t="shared" si="40"/>
        <v>5.7829955563216053</v>
      </c>
      <c r="AL69" s="49">
        <f>kWh_in_MMBtu*(AI69-AH69)*Elec_source_E+(AG69-AF69)*Gas_source_E</f>
        <v>4.6286640773612735</v>
      </c>
      <c r="AM69" s="50">
        <f>(AI69-AH69)*Elec_emissions/1000+(AG69-AF69)*Gas_emissions</f>
        <v>639.39384554684443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620</v>
      </c>
      <c r="F70" s="30">
        <v>39.554386272900452</v>
      </c>
      <c r="G70" s="31">
        <v>28.023713251686516</v>
      </c>
      <c r="H70" s="31">
        <v>326.52553583991761</v>
      </c>
      <c r="I70" s="30">
        <v>767</v>
      </c>
      <c r="J70" s="37">
        <f t="shared" si="43"/>
        <v>-0.2915143959423242</v>
      </c>
      <c r="K70" s="38">
        <f t="shared" si="38"/>
        <v>1.3489740183016785</v>
      </c>
      <c r="L70" s="49">
        <f>kWh_in_MMBtu*(I70-H70)*Elec_source_E+(G70-F70)*Gas_source_E</f>
        <v>-7.85277419973219</v>
      </c>
      <c r="M70" s="50">
        <f>(I70-H70)*Elec_emissions/1000+(G70-F70)*Gas_emissions</f>
        <v>-1054.5590632296885</v>
      </c>
      <c r="O70" s="16">
        <v>3</v>
      </c>
      <c r="P70" s="17" t="s">
        <v>24</v>
      </c>
      <c r="Q70" s="18">
        <v>441</v>
      </c>
      <c r="R70" s="18">
        <v>265</v>
      </c>
      <c r="S70" s="30">
        <v>57.378643600726058</v>
      </c>
      <c r="T70" s="31">
        <v>45.567334974448748</v>
      </c>
      <c r="U70" s="31">
        <v>414.58353712574348</v>
      </c>
      <c r="V70" s="30">
        <v>1597.5370200280056</v>
      </c>
      <c r="W70" s="37">
        <f t="shared" si="44"/>
        <v>-0.20584851584271072</v>
      </c>
      <c r="X70" s="38">
        <f t="shared" si="39"/>
        <v>2.8533537320452536</v>
      </c>
      <c r="Y70" s="49">
        <f>kWh_in_MMBtu*(V70-U70)*Elec_source_E+(T70-S70)*Gas_source_E</f>
        <v>-0.20978814335901674</v>
      </c>
      <c r="Z70" s="50">
        <f>(V70-U70)*Elec_emissions/1000+(T70-S70)*Gas_emissions</f>
        <v>-16.248003922875341</v>
      </c>
      <c r="AB70" s="16">
        <v>3</v>
      </c>
      <c r="AC70" s="17" t="s">
        <v>24</v>
      </c>
      <c r="AD70" s="18">
        <v>374</v>
      </c>
      <c r="AE70" s="18">
        <v>355</v>
      </c>
      <c r="AF70" s="30">
        <v>26.248954746495421</v>
      </c>
      <c r="AG70" s="31">
        <v>14.927770275540029</v>
      </c>
      <c r="AH70" s="31">
        <v>260.79209826035759</v>
      </c>
      <c r="AI70" s="30">
        <v>1855.9635010623583</v>
      </c>
      <c r="AJ70" s="37">
        <f t="shared" si="45"/>
        <v>-0.43130039196958569</v>
      </c>
      <c r="AK70" s="38">
        <f t="shared" si="40"/>
        <v>6.1166400878046812</v>
      </c>
      <c r="AL70" s="49">
        <f>kWh_in_MMBtu*(AI70-AH70)*Elec_source_E+(AG70-AF70)*Gas_source_E</f>
        <v>4.7375958796033384</v>
      </c>
      <c r="AM70" s="50">
        <f>(AI70-AH70)*Elec_emissions/1000+(AG70-AF70)*Gas_emissions</f>
        <v>655.16510244366646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809</v>
      </c>
      <c r="F71" s="39">
        <v>41.506800081580508</v>
      </c>
      <c r="G71" s="40">
        <v>29.362555007224497</v>
      </c>
      <c r="H71" s="40">
        <v>334.9408890680254</v>
      </c>
      <c r="I71" s="39">
        <v>1098</v>
      </c>
      <c r="J71" s="41">
        <f t="shared" si="43"/>
        <v>-0.2925844693035074</v>
      </c>
      <c r="K71" s="42">
        <f t="shared" si="38"/>
        <v>2.2781903787715803</v>
      </c>
      <c r="L71" s="51">
        <f>kWh_in_MMBtu*(I71-H71)*Elec_source_E+(G71-F71)*Gas_source_E</f>
        <v>-5.0680206117997422</v>
      </c>
      <c r="M71" s="52">
        <f>(I71-H71)*Elec_emissions/1000+(G71-F71)*Gas_emissions</f>
        <v>-675.71607863524241</v>
      </c>
      <c r="O71" s="19">
        <v>4</v>
      </c>
      <c r="P71" s="14" t="s">
        <v>25</v>
      </c>
      <c r="Q71" s="13">
        <v>441</v>
      </c>
      <c r="R71" s="13">
        <v>436</v>
      </c>
      <c r="S71" s="39">
        <v>54.416693739182989</v>
      </c>
      <c r="T71" s="40">
        <v>43.067516229490707</v>
      </c>
      <c r="U71" s="40">
        <v>397.4392851508382</v>
      </c>
      <c r="V71" s="39">
        <v>1491.9754364703788</v>
      </c>
      <c r="W71" s="41">
        <f t="shared" si="44"/>
        <v>-0.20856058554546572</v>
      </c>
      <c r="X71" s="42">
        <f t="shared" si="39"/>
        <v>2.7539707125432669</v>
      </c>
      <c r="Y71" s="51">
        <f>kWh_in_MMBtu*(V71-U71)*Elec_source_E+(T71-S71)*Gas_source_E</f>
        <v>-0.65264909014205053</v>
      </c>
      <c r="Z71" s="52">
        <f>(V71-U71)*Elec_emissions/1000+(T71-S71)*Gas_emissions</f>
        <v>-76.873529906153408</v>
      </c>
      <c r="AB71" s="19">
        <v>4</v>
      </c>
      <c r="AC71" s="14" t="s">
        <v>25</v>
      </c>
      <c r="AD71" s="13">
        <v>374</v>
      </c>
      <c r="AE71" s="13">
        <v>373</v>
      </c>
      <c r="AF71" s="39">
        <v>26.416415001916494</v>
      </c>
      <c r="AG71" s="40">
        <v>13.34281481176045</v>
      </c>
      <c r="AH71" s="40">
        <v>261.88646362001941</v>
      </c>
      <c r="AI71" s="39">
        <v>2063.6966480411679</v>
      </c>
      <c r="AJ71" s="41">
        <f t="shared" si="45"/>
        <v>-0.49490440656718798</v>
      </c>
      <c r="AK71" s="42">
        <f t="shared" si="40"/>
        <v>6.8801195736311911</v>
      </c>
      <c r="AL71" s="51">
        <f>kWh_in_MMBtu*(AI71-AH71)*Elec_source_E+(AG71-AF71)*Gas_source_E</f>
        <v>5.0397092908615519</v>
      </c>
      <c r="AM71" s="52">
        <f>(AI71-AH71)*Elec_emissions/1000+(AG71-AF71)*Gas_emissions</f>
        <v>698.01278019541132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M71"/>
  <sheetViews>
    <sheetView topLeftCell="AY4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35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35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35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35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35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4494</v>
      </c>
      <c r="F8" s="30">
        <v>32.939656191278068</v>
      </c>
      <c r="G8" s="30">
        <v>24.502852461068144</v>
      </c>
      <c r="H8" s="30">
        <v>285.5423232156806</v>
      </c>
      <c r="I8" s="30">
        <v>1069.1203971647985</v>
      </c>
      <c r="J8" s="32">
        <f>(G8-F8)/F8</f>
        <v>-0.25612907679479252</v>
      </c>
      <c r="K8" s="36">
        <f>(I8-H8)/H8</f>
        <v>2.7441748919204967</v>
      </c>
      <c r="L8" s="49">
        <f>kWh_in_MMBtu*(I8-H8)*Elec_source_E+(G8-F8)*Gas_source_E</f>
        <v>-0.8072363338895201</v>
      </c>
      <c r="M8" s="50">
        <f>(I8-H8)*Elec_emissions/1000+(G8-F8)*Gas_emissions</f>
        <v>-100.88762881884145</v>
      </c>
      <c r="N8" s="6"/>
      <c r="O8" s="16">
        <v>1</v>
      </c>
      <c r="P8" s="17" t="s">
        <v>22</v>
      </c>
      <c r="Q8" s="18">
        <v>7241</v>
      </c>
      <c r="R8" s="18">
        <v>3892</v>
      </c>
      <c r="S8" s="30">
        <v>31.099176346864432</v>
      </c>
      <c r="T8" s="30">
        <v>23.4287956313763</v>
      </c>
      <c r="U8" s="30">
        <v>275.44570969322962</v>
      </c>
      <c r="V8" s="30">
        <v>953.48744415545275</v>
      </c>
      <c r="W8" s="32">
        <f>(T8-S8)/S8</f>
        <v>-0.24664256795538886</v>
      </c>
      <c r="X8" s="36">
        <f t="shared" ref="X8:X11" si="0">(V8-U8)/U8</f>
        <v>2.461616611191273</v>
      </c>
      <c r="Y8" s="49">
        <f>kWh_in_MMBtu*(V8-U8)*Elec_source_E+(T8-S8)*Gas_source_E</f>
        <v>-1.1016928698832729</v>
      </c>
      <c r="Z8" s="50">
        <f>(V8-U8)*Elec_emissions/1000+(T8-S8)*Gas_emissions</f>
        <v>-141.67328326868324</v>
      </c>
      <c r="AA8" s="6"/>
      <c r="AB8" s="16">
        <v>1</v>
      </c>
      <c r="AC8" s="17" t="s">
        <v>22</v>
      </c>
      <c r="AD8" s="18">
        <v>2476</v>
      </c>
      <c r="AE8" s="18">
        <v>486</v>
      </c>
      <c r="AF8" s="30">
        <v>40.710111240570384</v>
      </c>
      <c r="AG8" s="30">
        <v>26.826753817138997</v>
      </c>
      <c r="AH8" s="30">
        <v>319.87030650618442</v>
      </c>
      <c r="AI8" s="30">
        <v>1936.5378135249989</v>
      </c>
      <c r="AJ8" s="32">
        <f>(AG8-AF8)/AF8</f>
        <v>-0.3410297098278543</v>
      </c>
      <c r="AK8" s="36">
        <f t="shared" ref="AK8:AK11" si="1">(AI8-AH8)/AH8</f>
        <v>5.0541343605070059</v>
      </c>
      <c r="AL8" s="49">
        <f>kWh_in_MMBtu*(AI8-AH8)*Elec_source_E+(AG8-AF8)*Gas_source_E</f>
        <v>2.1749617142883224</v>
      </c>
      <c r="AM8" s="50">
        <f>(AI8-AH8)*Elec_emissions/1000+(AG8-AF8)*Gas_emissions</f>
        <v>309.78101396094235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48.830876147450461</v>
      </c>
      <c r="AU8" s="30">
        <v>474.40163350977679</v>
      </c>
      <c r="AV8" s="30">
        <v>1393.2119388726546</v>
      </c>
      <c r="AW8" s="32">
        <f>(AT8-AS8)/AS8</f>
        <v>-0.19178544895241673</v>
      </c>
      <c r="AX8" s="36">
        <f t="shared" ref="AX8:AX11" si="2">(AV8-AU8)/AU8</f>
        <v>1.9367772799710279</v>
      </c>
      <c r="AY8" s="49">
        <f>kWh_in_MMBtu*(AV8-AU8)*Elec_source_E+(AT8-AS8)*Gas_source_E</f>
        <v>-2.7935359507914406</v>
      </c>
      <c r="AZ8" s="50">
        <f>(AV8-AU8)*Elec_emissions/1000+(AT8-AS8)*Gas_emissions</f>
        <v>-367.38783361585706</v>
      </c>
      <c r="BA8" s="6"/>
      <c r="BB8" s="16">
        <v>1</v>
      </c>
      <c r="BC8" s="17" t="s">
        <v>22</v>
      </c>
      <c r="BD8" s="18">
        <v>72</v>
      </c>
      <c r="BE8" s="18">
        <v>10</v>
      </c>
      <c r="BF8" s="30">
        <v>80.33763010265109</v>
      </c>
      <c r="BG8" s="30">
        <v>71.707113596415311</v>
      </c>
      <c r="BH8" s="30">
        <v>544.89562911736016</v>
      </c>
      <c r="BI8" s="30">
        <v>481.60893119396144</v>
      </c>
      <c r="BJ8" s="32">
        <f>(BG8-BF8)/BF8</f>
        <v>-0.10742806945149079</v>
      </c>
      <c r="BK8" s="36">
        <f t="shared" ref="BK8:BK11" si="3">(BI8-BH8)/BH8</f>
        <v>-0.11614462392717774</v>
      </c>
      <c r="BL8" s="49">
        <f>kWh_in_MMBtu*(BI8-BH8)*Elec_source_E+(BG8-BF8)*Gas_source_E</f>
        <v>-10.084801727460713</v>
      </c>
      <c r="BM8" s="50">
        <f>(BI8-BH8)*Elec_emissions/1000+(BG8-BF8)*Gas_emissions</f>
        <v>-1360.7047851972811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4917</v>
      </c>
      <c r="F9" s="30">
        <v>33.454886343462043</v>
      </c>
      <c r="G9" s="31">
        <v>25.201023609981839</v>
      </c>
      <c r="H9" s="31">
        <v>289.07405267568168</v>
      </c>
      <c r="I9" s="30">
        <v>991.51915078710203</v>
      </c>
      <c r="J9" s="37">
        <f t="shared" ref="J9:J11" si="4">(G9-F9)/F9</f>
        <v>-0.24671620906861111</v>
      </c>
      <c r="K9" s="38">
        <f t="shared" ref="K9:K11" si="5">(I9-H9)/H9</f>
        <v>2.429983222671003</v>
      </c>
      <c r="L9" s="49">
        <f>kWh_in_MMBtu*(I9-H9)*Elec_source_E+(G9-F9)*Gas_source_E</f>
        <v>-1.4764291945965917</v>
      </c>
      <c r="M9" s="50">
        <f>(I9-H9)*Elec_emissions/1000+(G9-F9)*Gas_emissions</f>
        <v>-191.96264916758491</v>
      </c>
      <c r="N9" s="6"/>
      <c r="O9" s="16">
        <v>2</v>
      </c>
      <c r="P9" s="17" t="s">
        <v>23</v>
      </c>
      <c r="Q9" s="18">
        <v>7241</v>
      </c>
      <c r="R9" s="18">
        <v>4168</v>
      </c>
      <c r="S9" s="30">
        <v>31.506363609538568</v>
      </c>
      <c r="T9" s="31">
        <v>23.854344439796353</v>
      </c>
      <c r="U9" s="31">
        <v>278.4964890188628</v>
      </c>
      <c r="V9" s="30">
        <v>900.59770646930599</v>
      </c>
      <c r="W9" s="37">
        <f t="shared" ref="W9:W11" si="6">(T9-S9)/S9</f>
        <v>-0.24287217860412053</v>
      </c>
      <c r="X9" s="38">
        <f t="shared" si="0"/>
        <v>2.2337847763973344</v>
      </c>
      <c r="Y9" s="49">
        <f>kWh_in_MMBtu*(V9-U9)*Elec_source_E+(T9-S9)*Gas_source_E</f>
        <v>-1.6805703121846127</v>
      </c>
      <c r="Z9" s="50">
        <f>(V9-U9)*Elec_emissions/1000+(T9-S9)*Gas_emissions</f>
        <v>-220.31164777916115</v>
      </c>
      <c r="AA9" s="6"/>
      <c r="AB9" s="16">
        <v>2</v>
      </c>
      <c r="AC9" s="17" t="s">
        <v>23</v>
      </c>
      <c r="AD9" s="18">
        <v>2476</v>
      </c>
      <c r="AE9" s="18">
        <v>621</v>
      </c>
      <c r="AF9" s="30">
        <v>39.613851389345129</v>
      </c>
      <c r="AG9" s="31">
        <v>27.993143692325834</v>
      </c>
      <c r="AH9" s="31">
        <v>314.8635778264092</v>
      </c>
      <c r="AI9" s="30">
        <v>1559.2311120096822</v>
      </c>
      <c r="AJ9" s="37">
        <f t="shared" ref="AJ9:AJ11" si="7">(AG9-AF9)/AF9</f>
        <v>-0.293349605995263</v>
      </c>
      <c r="AK9" s="38">
        <f t="shared" si="1"/>
        <v>3.9520847180022787</v>
      </c>
      <c r="AL9" s="49">
        <f>kWh_in_MMBtu*(AI9-AH9)*Elec_source_E+(AG9-AF9)*Gas_source_E</f>
        <v>0.65545730626328513</v>
      </c>
      <c r="AM9" s="50">
        <f>(AI9-AH9)*Elec_emissions/1000+(AG9-AF9)*Gas_emissions</f>
        <v>101.06636324064243</v>
      </c>
      <c r="AO9" s="16">
        <v>2</v>
      </c>
      <c r="AP9" s="17" t="s">
        <v>23</v>
      </c>
      <c r="AQ9" s="18">
        <v>211</v>
      </c>
      <c r="AR9" s="18">
        <v>115</v>
      </c>
      <c r="AS9" s="30">
        <v>63.237551545188019</v>
      </c>
      <c r="AT9" s="31">
        <v>51.846078828749199</v>
      </c>
      <c r="AU9" s="31">
        <v>486.90243828645021</v>
      </c>
      <c r="AV9" s="30">
        <v>1267.4541884860128</v>
      </c>
      <c r="AW9" s="37">
        <f t="shared" ref="AW9:AW11" si="8">(AT9-AS9)/AS9</f>
        <v>-0.18013778898916966</v>
      </c>
      <c r="AX9" s="38">
        <f t="shared" si="2"/>
        <v>1.6030968194502142</v>
      </c>
      <c r="AY9" s="49">
        <f>kWh_in_MMBtu*(AV9-AU9)*Elec_source_E+(AT9-AS9)*Gas_source_E</f>
        <v>-4.060224937194878</v>
      </c>
      <c r="AZ9" s="50">
        <f>(AV9-AU9)*Elec_emissions/1000+(AT9-AS9)*Gas_emissions</f>
        <v>-539.62424452634241</v>
      </c>
      <c r="BA9" s="6"/>
      <c r="BB9" s="16">
        <v>2</v>
      </c>
      <c r="BC9" s="17" t="s">
        <v>23</v>
      </c>
      <c r="BD9" s="18">
        <v>72</v>
      </c>
      <c r="BE9" s="18">
        <v>13</v>
      </c>
      <c r="BF9" s="30">
        <v>100.51019121279415</v>
      </c>
      <c r="BG9" s="31">
        <v>87.883397459162751</v>
      </c>
      <c r="BH9" s="31">
        <v>698.43758019694064</v>
      </c>
      <c r="BI9" s="30">
        <v>582.20550939963425</v>
      </c>
      <c r="BJ9" s="37">
        <f t="shared" ref="BJ9:BJ11" si="9">(BG9-BF9)/BF9</f>
        <v>-0.12562699962333881</v>
      </c>
      <c r="BK9" s="38">
        <f t="shared" si="3"/>
        <v>-0.1664172634647352</v>
      </c>
      <c r="BL9" s="49">
        <f>kWh_in_MMBtu*(BI9-BH9)*Elec_source_E+(BG9-BF9)*Gas_source_E</f>
        <v>-15.007569850630404</v>
      </c>
      <c r="BM9" s="50">
        <f>(BI9-BH9)*Elec_emissions/1000+(BG9-BF9)*Gas_emissions</f>
        <v>-2025.1401127230997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6426</v>
      </c>
      <c r="F10" s="30">
        <v>34.891640210185344</v>
      </c>
      <c r="G10" s="31">
        <v>26.662387968199727</v>
      </c>
      <c r="H10" s="31">
        <v>298.64747666926274</v>
      </c>
      <c r="I10" s="30">
        <v>972.2072809182423</v>
      </c>
      <c r="J10" s="37">
        <f t="shared" si="4"/>
        <v>-0.23585168803796691</v>
      </c>
      <c r="K10" s="38">
        <f t="shared" si="5"/>
        <v>2.2553674712440772</v>
      </c>
      <c r="L10" s="49">
        <f>kWh_in_MMBtu*(I10-H10)*Elec_source_E+(G10-F10)*Gas_source_E</f>
        <v>-1.758845765876945</v>
      </c>
      <c r="M10" s="50">
        <f>(I10-H10)*Elec_emissions/1000+(G10-F10)*Gas_emissions</f>
        <v>-230.34412419386933</v>
      </c>
      <c r="N10" s="6"/>
      <c r="O10" s="16">
        <v>3</v>
      </c>
      <c r="P10" s="17" t="s">
        <v>24</v>
      </c>
      <c r="Q10" s="18">
        <v>7241</v>
      </c>
      <c r="R10" s="18">
        <v>5188</v>
      </c>
      <c r="S10" s="30">
        <v>33.148385616425955</v>
      </c>
      <c r="T10" s="31">
        <v>25.493665949417647</v>
      </c>
      <c r="U10" s="31">
        <v>289.55344039437517</v>
      </c>
      <c r="V10" s="30">
        <v>885.39440802934996</v>
      </c>
      <c r="W10" s="37">
        <f t="shared" si="6"/>
        <v>-0.23092284962484508</v>
      </c>
      <c r="X10" s="38">
        <f t="shared" si="0"/>
        <v>2.0577927405159904</v>
      </c>
      <c r="Y10" s="49">
        <f>kWh_in_MMBtu*(V10-U10)*Elec_source_E+(T10-S10)*Gas_source_E</f>
        <v>-1.9646524985327485</v>
      </c>
      <c r="Z10" s="50">
        <f>(V10-U10)*Elec_emissions/1000+(T10-S10)*Gas_emissions</f>
        <v>-258.89102410896805</v>
      </c>
      <c r="AA10" s="6"/>
      <c r="AB10" s="16">
        <v>3</v>
      </c>
      <c r="AC10" s="17" t="s">
        <v>24</v>
      </c>
      <c r="AD10" s="18">
        <v>2476</v>
      </c>
      <c r="AE10" s="18">
        <v>1069</v>
      </c>
      <c r="AF10" s="30">
        <v>37.316472478517468</v>
      </c>
      <c r="AG10" s="31">
        <v>26.805005196287649</v>
      </c>
      <c r="AH10" s="31">
        <v>304.82839566351805</v>
      </c>
      <c r="AI10" s="30">
        <v>1372.4198394808013</v>
      </c>
      <c r="AJ10" s="37">
        <f t="shared" si="7"/>
        <v>-0.28168437647157335</v>
      </c>
      <c r="AK10" s="38">
        <f t="shared" si="1"/>
        <v>3.5022703232533954</v>
      </c>
      <c r="AL10" s="49">
        <f>kWh_in_MMBtu*(AI10-AH10)*Elec_source_E+(AG10-AF10)*Gas_source_E</f>
        <v>-2.8011296954499443E-2</v>
      </c>
      <c r="AM10" s="50">
        <f>(AI10-AH10)*Elec_emissions/1000+(AG10-AF10)*Gas_emissions</f>
        <v>7.0922688225466572</v>
      </c>
      <c r="AO10" s="16">
        <v>3</v>
      </c>
      <c r="AP10" s="17" t="s">
        <v>24</v>
      </c>
      <c r="AQ10" s="18">
        <v>211</v>
      </c>
      <c r="AR10" s="18">
        <v>149</v>
      </c>
      <c r="AS10" s="30">
        <v>68.49376134342107</v>
      </c>
      <c r="AT10" s="31">
        <v>57.45233696401467</v>
      </c>
      <c r="AU10" s="31">
        <v>511.54177435533364</v>
      </c>
      <c r="AV10" s="30">
        <v>1174.4176211246527</v>
      </c>
      <c r="AW10" s="37">
        <f t="shared" si="8"/>
        <v>-0.16120335871242011</v>
      </c>
      <c r="AX10" s="38">
        <f t="shared" si="2"/>
        <v>1.2958391279083763</v>
      </c>
      <c r="AY10" s="49">
        <f>kWh_in_MMBtu*(AV10-AU10)*Elec_source_E+(AT10-AS10)*Gas_source_E</f>
        <v>-4.9384943837749162</v>
      </c>
      <c r="AZ10" s="50">
        <f>(AV10-AU10)*Elec_emissions/1000+(AT10-AS10)*Gas_emissions</f>
        <v>-659.26790257015102</v>
      </c>
      <c r="BA10" s="6"/>
      <c r="BB10" s="16">
        <v>3</v>
      </c>
      <c r="BC10" s="17" t="s">
        <v>24</v>
      </c>
      <c r="BD10" s="18">
        <v>72</v>
      </c>
      <c r="BE10" s="18">
        <v>20</v>
      </c>
      <c r="BF10" s="30">
        <v>107.14879464637605</v>
      </c>
      <c r="BG10" s="31">
        <v>92.820868780134333</v>
      </c>
      <c r="BH10" s="31">
        <v>741.20784837094595</v>
      </c>
      <c r="BI10" s="30">
        <v>593.63821859014911</v>
      </c>
      <c r="BJ10" s="37">
        <f t="shared" si="9"/>
        <v>-0.1337198977695295</v>
      </c>
      <c r="BK10" s="38">
        <f t="shared" si="3"/>
        <v>-0.19909345280831933</v>
      </c>
      <c r="BL10" s="49">
        <f>kWh_in_MMBtu*(BI10-BH10)*Elec_source_E+(BG10-BF10)*Gas_source_E</f>
        <v>-17.197299475507176</v>
      </c>
      <c r="BM10" s="50">
        <f>(BI10-BH10)*Elec_emissions/1000+(BG10-BF10)*Gas_emissions</f>
        <v>-2320.7713440388106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8553</v>
      </c>
      <c r="F11" s="39">
        <v>39.672516123796072</v>
      </c>
      <c r="G11" s="40">
        <v>31.049711315699113</v>
      </c>
      <c r="H11" s="40">
        <v>323.59535413435981</v>
      </c>
      <c r="I11" s="39">
        <v>1004.6084819409909</v>
      </c>
      <c r="J11" s="41">
        <f t="shared" si="4"/>
        <v>-0.21734958229495538</v>
      </c>
      <c r="K11" s="42">
        <f t="shared" si="5"/>
        <v>2.1045207204175993</v>
      </c>
      <c r="L11" s="51">
        <f>kWh_in_MMBtu*(I11-H11)*Elec_source_E+(G11-F11)*Gas_source_E</f>
        <v>-2.1080237999186746</v>
      </c>
      <c r="M11" s="52">
        <f>(I11-H11)*Elec_emissions/1000+(G11-F11)*Gas_emissions</f>
        <v>-277.35921895941124</v>
      </c>
      <c r="N11" s="6"/>
      <c r="O11" s="19">
        <v>4</v>
      </c>
      <c r="P11" s="14" t="s">
        <v>25</v>
      </c>
      <c r="Q11" s="13">
        <v>7241</v>
      </c>
      <c r="R11" s="13">
        <v>6896</v>
      </c>
      <c r="S11" s="39">
        <v>38.625922204461268</v>
      </c>
      <c r="T11" s="40">
        <v>30.668159068459008</v>
      </c>
      <c r="U11" s="40">
        <v>317.38272143581685</v>
      </c>
      <c r="V11" s="39">
        <v>926.1069088685814</v>
      </c>
      <c r="W11" s="41">
        <f t="shared" si="6"/>
        <v>-0.20602131112569641</v>
      </c>
      <c r="X11" s="42">
        <f t="shared" si="0"/>
        <v>1.9179499900906376</v>
      </c>
      <c r="Y11" s="51">
        <f>kWh_in_MMBtu*(V11-U11)*Elec_source_E+(T11-S11)*Gas_source_E</f>
        <v>-2.1570438899232958</v>
      </c>
      <c r="Z11" s="52">
        <f>(V11-U11)*Elec_emissions/1000+(T11-S11)*Gas_emissions</f>
        <v>-284.70621246509268</v>
      </c>
      <c r="AA11" s="6"/>
      <c r="AB11" s="19">
        <v>4</v>
      </c>
      <c r="AC11" s="14" t="s">
        <v>25</v>
      </c>
      <c r="AD11" s="13">
        <v>2476</v>
      </c>
      <c r="AE11" s="13">
        <v>1417</v>
      </c>
      <c r="AF11" s="39">
        <v>36.123332460833261</v>
      </c>
      <c r="AG11" s="40">
        <v>24.925574601356868</v>
      </c>
      <c r="AH11" s="40">
        <v>302.22231179145473</v>
      </c>
      <c r="AI11" s="39">
        <v>1361.3732669493097</v>
      </c>
      <c r="AJ11" s="41">
        <f t="shared" si="7"/>
        <v>-0.30998684497388407</v>
      </c>
      <c r="AK11" s="42">
        <f t="shared" si="1"/>
        <v>3.5045425629882372</v>
      </c>
      <c r="AL11" s="51">
        <f>kWh_in_MMBtu*(AI11-AH11)*Elec_source_E+(AG11-AF11)*Gas_source_E</f>
        <v>-0.86643074379125906</v>
      </c>
      <c r="AM11" s="52">
        <f>(AI11-AH11)*Elec_emissions/1000+(AG11-AF11)*Gas_emissions</f>
        <v>-106.06491654350884</v>
      </c>
      <c r="AO11" s="19">
        <v>4</v>
      </c>
      <c r="AP11" s="14" t="s">
        <v>25</v>
      </c>
      <c r="AQ11" s="13">
        <v>211</v>
      </c>
      <c r="AR11" s="13">
        <v>204</v>
      </c>
      <c r="AS11" s="39">
        <v>89.681780926833383</v>
      </c>
      <c r="AT11" s="40">
        <v>77.534522617453277</v>
      </c>
      <c r="AU11" s="40">
        <v>619.04557963901459</v>
      </c>
      <c r="AV11" s="39">
        <v>1248.4483669324634</v>
      </c>
      <c r="AW11" s="41">
        <f t="shared" si="8"/>
        <v>-0.13544845099909883</v>
      </c>
      <c r="AX11" s="42">
        <f t="shared" si="2"/>
        <v>1.0167309290221793</v>
      </c>
      <c r="AY11" s="51">
        <f>kWh_in_MMBtu*(AV11-AU11)*Elec_source_E+(AT11-AS11)*Gas_source_E</f>
        <v>-6.502211365892121</v>
      </c>
      <c r="AZ11" s="52">
        <f>(AV11-AU11)*Elec_emissions/1000+(AT11-AS11)*Gas_emissions</f>
        <v>-870.49531875420109</v>
      </c>
      <c r="BA11" s="6"/>
      <c r="BB11" s="19">
        <v>4</v>
      </c>
      <c r="BC11" s="14" t="s">
        <v>25</v>
      </c>
      <c r="BD11" s="13">
        <v>72</v>
      </c>
      <c r="BE11" s="13">
        <v>36</v>
      </c>
      <c r="BF11" s="39">
        <v>96.467374410830701</v>
      </c>
      <c r="BG11" s="40">
        <v>81.777058972161711</v>
      </c>
      <c r="BH11" s="40">
        <v>680.70841208183504</v>
      </c>
      <c r="BI11" s="39">
        <v>617.60323228261268</v>
      </c>
      <c r="BJ11" s="41">
        <f t="shared" si="9"/>
        <v>-0.15228273318714539</v>
      </c>
      <c r="BK11" s="42">
        <f t="shared" si="3"/>
        <v>-9.2705156391744176E-2</v>
      </c>
      <c r="BL11" s="51">
        <f>kWh_in_MMBtu*(BI11-BH11)*Elec_source_E+(BG11-BF11)*Gas_source_E</f>
        <v>-16.68803925559191</v>
      </c>
      <c r="BM11" s="52">
        <f>(BI11-BH11)*Elec_emissions/1000+(BG11-BF11)*Gas_emissions</f>
        <v>-2251.2313009124109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35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35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35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35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35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1610</v>
      </c>
      <c r="F23" s="30">
        <v>43.350557489544371</v>
      </c>
      <c r="G23" s="30">
        <v>32.675133752763998</v>
      </c>
      <c r="H23" s="30">
        <v>320.51164963533199</v>
      </c>
      <c r="I23" s="30">
        <v>1300.2106520178911</v>
      </c>
      <c r="J23" s="32">
        <f>(G23-F23)/F23</f>
        <v>-0.24625804960767014</v>
      </c>
      <c r="K23" s="36">
        <f t="shared" ref="K23:K26" si="10">(I23-H23)/H23</f>
        <v>3.0566720538776972</v>
      </c>
      <c r="L23" s="49">
        <f>kWh_in_MMBtu*(I23-H23)*Elec_source_E+(G23-F23)*Gas_source_E</f>
        <v>-1.1476882941117399</v>
      </c>
      <c r="M23" s="50">
        <f>(I23-H23)*Elec_emissions/1000+(G23-F23)*Gas_emissions</f>
        <v>-144.80493984247391</v>
      </c>
      <c r="N23" s="6"/>
      <c r="O23" s="16">
        <v>1</v>
      </c>
      <c r="P23" s="17" t="s">
        <v>22</v>
      </c>
      <c r="Q23" s="18">
        <v>3779</v>
      </c>
      <c r="R23" s="18">
        <v>1216</v>
      </c>
      <c r="S23" s="30">
        <v>41.696214596115617</v>
      </c>
      <c r="T23" s="30">
        <v>32.639636443052581</v>
      </c>
      <c r="U23" s="30">
        <v>307.87290529394215</v>
      </c>
      <c r="V23" s="30">
        <v>1027.4405853815999</v>
      </c>
      <c r="W23" s="32">
        <f>(T23-S23)/S23</f>
        <v>-0.21720384549984398</v>
      </c>
      <c r="X23" s="36">
        <f t="shared" ref="X23:X26" si="11">(V23-U23)/U23</f>
        <v>2.3372231453776338</v>
      </c>
      <c r="Y23" s="49">
        <f>kWh_in_MMBtu*(V23-U23)*Elec_source_E+(T23-S23)*Gas_source_E</f>
        <v>-2.1680769802351962</v>
      </c>
      <c r="Z23" s="50">
        <f>(V23-U23)*Elec_emissions/1000+(T23-S23)*Gas_emissions</f>
        <v>-285.06558165281194</v>
      </c>
      <c r="AA23" s="6"/>
      <c r="AB23" s="16">
        <v>1</v>
      </c>
      <c r="AC23" s="17" t="s">
        <v>22</v>
      </c>
      <c r="AD23" s="18">
        <v>1341</v>
      </c>
      <c r="AE23" s="18">
        <v>340</v>
      </c>
      <c r="AF23" s="30">
        <v>45.331701766463894</v>
      </c>
      <c r="AG23" s="30">
        <v>29.385221877348414</v>
      </c>
      <c r="AH23" s="30">
        <v>338.5520638915317</v>
      </c>
      <c r="AI23" s="30">
        <v>2222.1277227339897</v>
      </c>
      <c r="AJ23" s="32">
        <f>(AG23-AF23)/AF23</f>
        <v>-0.35177324626521267</v>
      </c>
      <c r="AK23" s="36">
        <f t="shared" ref="AK23:AK26" si="12">(AI23-AH23)/AH23</f>
        <v>5.5636218464937031</v>
      </c>
      <c r="AL23" s="49">
        <f>kWh_in_MMBtu*(AI23-AH23)*Elec_source_E+(AG23-AF23)*Gas_source_E</f>
        <v>2.7836404095017038</v>
      </c>
      <c r="AM23" s="50">
        <f>(AI23-AH23)*Elec_emissions/1000+(AG23-AF23)*Gas_emissions</f>
        <v>394.58646425695815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9</v>
      </c>
      <c r="BF23" s="30">
        <v>82.90071981419527</v>
      </c>
      <c r="BG23" s="30">
        <v>73.981785772616746</v>
      </c>
      <c r="BH23" s="30">
        <v>553.86257883334497</v>
      </c>
      <c r="BI23" s="30">
        <v>492.9165205164893</v>
      </c>
      <c r="BJ23" s="32">
        <f>(BG23-BF23)/BF23</f>
        <v>-0.10758572496799136</v>
      </c>
      <c r="BK23" s="36">
        <f t="shared" ref="BK23:BK26" si="14">(BI23-BH23)/BH23</f>
        <v>-0.11003823086447242</v>
      </c>
      <c r="BL23" s="49">
        <f>kWh_in_MMBtu*(BI23-BH23)*Elec_source_E+(BG23-BF23)*Gas_source_E</f>
        <v>-10.374118273359541</v>
      </c>
      <c r="BM23" s="50">
        <f>(BI23-BH23)*Elec_emissions/1000+(BG23-BF23)*Gas_emissions</f>
        <v>-1399.6988729047512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1895</v>
      </c>
      <c r="F24" s="30">
        <v>43.083917994605741</v>
      </c>
      <c r="G24" s="31">
        <v>33.351807068736726</v>
      </c>
      <c r="H24" s="31">
        <v>322.08861955826183</v>
      </c>
      <c r="I24" s="30">
        <v>1123.7763359597855</v>
      </c>
      <c r="J24" s="37">
        <f t="shared" ref="J24:J26" si="15">(G24-F24)/F24</f>
        <v>-0.22588732359688157</v>
      </c>
      <c r="K24" s="38">
        <f t="shared" si="10"/>
        <v>2.4890283844894068</v>
      </c>
      <c r="L24" s="49">
        <f>kWh_in_MMBtu*(I24-H24)*Elec_source_E+(G24-F24)*Gas_source_E</f>
        <v>-2.0252418209403515</v>
      </c>
      <c r="M24" s="50">
        <f>(I24-H24)*Elec_emissions/1000+(G24-F24)*Gas_emissions</f>
        <v>-264.96636645493004</v>
      </c>
      <c r="N24" s="6"/>
      <c r="O24" s="16">
        <v>2</v>
      </c>
      <c r="P24" s="17" t="s">
        <v>23</v>
      </c>
      <c r="Q24" s="18">
        <v>3779</v>
      </c>
      <c r="R24" s="18">
        <v>1378</v>
      </c>
      <c r="S24" s="30">
        <v>41.332410955158259</v>
      </c>
      <c r="T24" s="31">
        <v>32.724638286881977</v>
      </c>
      <c r="U24" s="31">
        <v>308.66552224261363</v>
      </c>
      <c r="V24" s="30">
        <v>918.88180759681154</v>
      </c>
      <c r="W24" s="37">
        <f t="shared" ref="W24:W26" si="16">(T24-S24)/S24</f>
        <v>-0.20825721193992044</v>
      </c>
      <c r="X24" s="38">
        <f t="shared" si="11"/>
        <v>1.9769499389522451</v>
      </c>
      <c r="Y24" s="49">
        <f>kWh_in_MMBtu*(V24-U24)*Elec_source_E+(T24-S24)*Gas_source_E</f>
        <v>-2.8495800837487737</v>
      </c>
      <c r="Z24" s="50">
        <f>(V24-U24)*Elec_emissions/1000+(T24-S24)*Gas_emissions</f>
        <v>-378.08810333160989</v>
      </c>
      <c r="AA24" s="6"/>
      <c r="AB24" s="16">
        <v>2</v>
      </c>
      <c r="AC24" s="17" t="s">
        <v>23</v>
      </c>
      <c r="AD24" s="18">
        <v>1341</v>
      </c>
      <c r="AE24" s="18">
        <v>454</v>
      </c>
      <c r="AF24" s="30">
        <v>43.55760382710757</v>
      </c>
      <c r="AG24" s="31">
        <v>30.927084460605339</v>
      </c>
      <c r="AH24" s="31">
        <v>330.73200223989301</v>
      </c>
      <c r="AI24" s="30">
        <v>1706.3228345489781</v>
      </c>
      <c r="AJ24" s="37">
        <f t="shared" ref="AJ24:AJ26" si="17">(AG24-AF24)/AF24</f>
        <v>-0.28997277758061091</v>
      </c>
      <c r="AK24" s="38">
        <f t="shared" si="12"/>
        <v>4.1592311085496787</v>
      </c>
      <c r="AL24" s="49">
        <f>kWh_in_MMBtu*(AI24-AH24)*Elec_source_E+(AG24-AF24)*Gas_source_E</f>
        <v>0.95962127593740298</v>
      </c>
      <c r="AM24" s="50">
        <f>(AI24-AH24)*Elec_emissions/1000+(AG24-AF24)*Gas_emissions</f>
        <v>143.42272330158175</v>
      </c>
      <c r="AO24" s="16">
        <v>2</v>
      </c>
      <c r="AP24" s="17" t="s">
        <v>23</v>
      </c>
      <c r="AQ24" s="18">
        <v>133</v>
      </c>
      <c r="AR24" s="18">
        <v>51</v>
      </c>
      <c r="AS24" s="30">
        <v>71.832303980301887</v>
      </c>
      <c r="AT24" s="31">
        <v>58.311553869486509</v>
      </c>
      <c r="AU24" s="31">
        <v>514.68666538801892</v>
      </c>
      <c r="AV24" s="30">
        <v>1597.4759292779243</v>
      </c>
      <c r="AW24" s="37">
        <f t="shared" ref="AW24:AW26" si="18">(AT24-AS24)/AS24</f>
        <v>-0.18822659669280672</v>
      </c>
      <c r="AX24" s="38">
        <f t="shared" si="13"/>
        <v>2.103783402030821</v>
      </c>
      <c r="AY24" s="49">
        <f>kWh_in_MMBtu*(AV24-AU24)*Elec_source_E+(AT24-AS24)*Gas_source_E</f>
        <v>-3.1454237962004381</v>
      </c>
      <c r="AZ24" s="50">
        <f>(AV24-AU24)*Elec_emissions/1000+(AT24-AS24)*Gas_emissions</f>
        <v>-413.17467659393833</v>
      </c>
      <c r="BA24" s="6"/>
      <c r="BB24" s="16">
        <v>2</v>
      </c>
      <c r="BC24" s="17" t="s">
        <v>23</v>
      </c>
      <c r="BD24" s="18">
        <v>46</v>
      </c>
      <c r="BE24" s="18">
        <v>12</v>
      </c>
      <c r="BF24" s="30">
        <v>104.11355525563086</v>
      </c>
      <c r="BG24" s="31">
        <v>91.028103622842195</v>
      </c>
      <c r="BH24" s="31">
        <v>717.95795507389437</v>
      </c>
      <c r="BI24" s="30">
        <v>599.59887474818629</v>
      </c>
      <c r="BJ24" s="37">
        <f t="shared" ref="BJ24:BJ26" si="19">(BG24-BF24)/BF24</f>
        <v>-0.12568441833207833</v>
      </c>
      <c r="BK24" s="38">
        <f t="shared" si="14"/>
        <v>-0.16485516942775041</v>
      </c>
      <c r="BL24" s="49">
        <f>kWh_in_MMBtu*(BI24-BH24)*Elec_source_E+(BG24-BF24)*Gas_source_E</f>
        <v>-15.530278412126647</v>
      </c>
      <c r="BM24" s="50">
        <f>(BI24-BH24)*Elec_emissions/1000+(BG24-BF24)*Gas_emissions</f>
        <v>-2095.6554928135129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2840</v>
      </c>
      <c r="F25" s="30">
        <v>43.20254640320249</v>
      </c>
      <c r="G25" s="31">
        <v>34.897591605979372</v>
      </c>
      <c r="H25" s="31">
        <v>328.23670311651205</v>
      </c>
      <c r="I25" s="30">
        <v>953.70773087256725</v>
      </c>
      <c r="J25" s="37">
        <f t="shared" si="15"/>
        <v>-0.19223299292857177</v>
      </c>
      <c r="K25" s="38">
        <f t="shared" si="10"/>
        <v>1.9055487147457604</v>
      </c>
      <c r="L25" s="49">
        <f>kWh_in_MMBtu*(I25-H25)*Elec_source_E+(G25-F25)*Gas_source_E</f>
        <v>-2.3561934177139019</v>
      </c>
      <c r="M25" s="50">
        <f>(I25-H25)*Elec_emissions/1000+(G25-F25)*Gas_emissions</f>
        <v>-311.39348083449408</v>
      </c>
      <c r="N25" s="6"/>
      <c r="O25" s="16">
        <v>3</v>
      </c>
      <c r="P25" s="17" t="s">
        <v>24</v>
      </c>
      <c r="Q25" s="18">
        <v>3779</v>
      </c>
      <c r="R25" s="18">
        <v>2014</v>
      </c>
      <c r="S25" s="30">
        <v>41.591405187286639</v>
      </c>
      <c r="T25" s="31">
        <v>34.386311000870357</v>
      </c>
      <c r="U25" s="31">
        <v>317.58338163770679</v>
      </c>
      <c r="V25" s="30">
        <v>766.47516931825567</v>
      </c>
      <c r="W25" s="37">
        <f t="shared" si="16"/>
        <v>-0.17323517091984869</v>
      </c>
      <c r="X25" s="38">
        <f t="shared" si="11"/>
        <v>1.4134611999082378</v>
      </c>
      <c r="Y25" s="49">
        <f>kWh_in_MMBtu*(V25-U25)*Elec_source_E+(T25-S25)*Gas_source_E</f>
        <v>-3.0477785549754373</v>
      </c>
      <c r="Z25" s="50">
        <f>(V25-U25)*Elec_emissions/1000+(T25-S25)*Gas_emissions</f>
        <v>-406.46018611567547</v>
      </c>
      <c r="AA25" s="6"/>
      <c r="AB25" s="16">
        <v>3</v>
      </c>
      <c r="AC25" s="17" t="s">
        <v>24</v>
      </c>
      <c r="AD25" s="18">
        <v>1341</v>
      </c>
      <c r="AE25" s="18">
        <v>733</v>
      </c>
      <c r="AF25" s="30">
        <v>42.35781275982616</v>
      </c>
      <c r="AG25" s="31">
        <v>31.564863518159925</v>
      </c>
      <c r="AH25" s="31">
        <v>324.0800926520069</v>
      </c>
      <c r="AI25" s="30">
        <v>1436.2727217602128</v>
      </c>
      <c r="AJ25" s="37">
        <f t="shared" si="17"/>
        <v>-0.25480421528995234</v>
      </c>
      <c r="AK25" s="38">
        <f t="shared" si="12"/>
        <v>3.4318449492127994</v>
      </c>
      <c r="AL25" s="49">
        <f>kWh_in_MMBtu*(AI25-AH25)*Elec_source_E+(AG25-AF25)*Gas_source_E</f>
        <v>0.14266755928877295</v>
      </c>
      <c r="AM25" s="50">
        <f>(AI25-AH25)*Elec_emissions/1000+(AG25-AF25)*Gas_emissions</f>
        <v>30.564544198394742</v>
      </c>
      <c r="AO25" s="16">
        <v>3</v>
      </c>
      <c r="AP25" s="17" t="s">
        <v>24</v>
      </c>
      <c r="AQ25" s="18">
        <v>133</v>
      </c>
      <c r="AR25" s="18">
        <v>75</v>
      </c>
      <c r="AS25" s="30">
        <v>77.580947444273889</v>
      </c>
      <c r="AT25" s="31">
        <v>65.725073394781035</v>
      </c>
      <c r="AU25" s="31">
        <v>545.24604330469117</v>
      </c>
      <c r="AV25" s="30">
        <v>1342.8244975379619</v>
      </c>
      <c r="AW25" s="37">
        <f t="shared" si="18"/>
        <v>-0.15281940270204725</v>
      </c>
      <c r="AX25" s="38">
        <f t="shared" si="13"/>
        <v>1.4627863219313131</v>
      </c>
      <c r="AY25" s="49">
        <f>kWh_in_MMBtu*(AV25-AU25)*Elec_source_E+(AT25-AS25)*Gas_source_E</f>
        <v>-4.3841368246617627</v>
      </c>
      <c r="AZ25" s="50">
        <f>(AV25-AU25)*Elec_emissions/1000+(AT25-AS25)*Gas_emissions</f>
        <v>-583.13441282027406</v>
      </c>
      <c r="BA25" s="6"/>
      <c r="BB25" s="16">
        <v>3</v>
      </c>
      <c r="BC25" s="17" t="s">
        <v>24</v>
      </c>
      <c r="BD25" s="18">
        <v>46</v>
      </c>
      <c r="BE25" s="18">
        <v>18</v>
      </c>
      <c r="BF25" s="30">
        <v>114.62744036814362</v>
      </c>
      <c r="BG25" s="31">
        <v>99.372463433820229</v>
      </c>
      <c r="BH25" s="31">
        <v>785.28583726565353</v>
      </c>
      <c r="BI25" s="30">
        <v>630.51235030754481</v>
      </c>
      <c r="BJ25" s="37">
        <f t="shared" si="19"/>
        <v>-0.13308311592171729</v>
      </c>
      <c r="BK25" s="38">
        <f t="shared" si="14"/>
        <v>-0.19709191177702415</v>
      </c>
      <c r="BL25" s="49">
        <f>kWh_in_MMBtu*(BI25-BH25)*Elec_source_E+(BG25-BF25)*Gas_source_E</f>
        <v>-18.284908649773971</v>
      </c>
      <c r="BM25" s="50">
        <f>(BI25-BH25)*Elec_emissions/1000+(BG25-BF25)*Gas_emissions</f>
        <v>-2467.5222593826293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4610</v>
      </c>
      <c r="F26" s="39">
        <v>49.009909487428523</v>
      </c>
      <c r="G26" s="40">
        <v>41.66667154323688</v>
      </c>
      <c r="H26" s="40">
        <v>362.59623183334634</v>
      </c>
      <c r="I26" s="39">
        <v>848.33818522178512</v>
      </c>
      <c r="J26" s="41">
        <f t="shared" si="15"/>
        <v>-0.14983169773197089</v>
      </c>
      <c r="K26" s="42">
        <f t="shared" si="10"/>
        <v>1.3396221768010312</v>
      </c>
      <c r="L26" s="51">
        <f>kWh_in_MMBtu*(I26-H26)*Elec_source_E+(G26-F26)*Gas_source_E</f>
        <v>-2.8038424148891643</v>
      </c>
      <c r="M26" s="52">
        <f>(I26-H26)*Elec_emissions/1000+(G26-F26)*Gas_emissions</f>
        <v>-373.18717756938145</v>
      </c>
      <c r="N26" s="6"/>
      <c r="O26" s="19">
        <v>4</v>
      </c>
      <c r="P26" s="14" t="s">
        <v>25</v>
      </c>
      <c r="Q26" s="13">
        <v>3779</v>
      </c>
      <c r="R26" s="13">
        <v>3625</v>
      </c>
      <c r="S26" s="39">
        <v>48.175151008555936</v>
      </c>
      <c r="T26" s="40">
        <v>42.107510127627535</v>
      </c>
      <c r="U26" s="40">
        <v>357.32189768751817</v>
      </c>
      <c r="V26" s="39">
        <v>692.64454780145491</v>
      </c>
      <c r="W26" s="41">
        <f t="shared" si="16"/>
        <v>-0.12594959753941995</v>
      </c>
      <c r="X26" s="42">
        <f t="shared" si="11"/>
        <v>0.93843297117821756</v>
      </c>
      <c r="Y26" s="51">
        <f>kWh_in_MMBtu*(V26-U26)*Elec_source_E+(T26-S26)*Gas_source_E</f>
        <v>-3.0238101120635843</v>
      </c>
      <c r="Z26" s="52">
        <f>(V26-U26)*Elec_emissions/1000+(T26-S26)*Gas_emissions</f>
        <v>-404.38407623081099</v>
      </c>
      <c r="AA26" s="6"/>
      <c r="AB26" s="19">
        <v>4</v>
      </c>
      <c r="AC26" s="14" t="s">
        <v>25</v>
      </c>
      <c r="AD26" s="13">
        <v>1341</v>
      </c>
      <c r="AE26" s="13">
        <v>835</v>
      </c>
      <c r="AF26" s="39">
        <v>42.03916471317266</v>
      </c>
      <c r="AG26" s="40">
        <v>30.100253110135519</v>
      </c>
      <c r="AH26" s="40">
        <v>322.87736303130544</v>
      </c>
      <c r="AI26" s="39">
        <v>1467.8029277877038</v>
      </c>
      <c r="AJ26" s="41">
        <f t="shared" si="17"/>
        <v>-0.28399497669600871</v>
      </c>
      <c r="AK26" s="42">
        <f t="shared" si="12"/>
        <v>3.5460075429487103</v>
      </c>
      <c r="AL26" s="51">
        <f>kWh_in_MMBtu*(AI26-AH26)*Elec_source_E+(AG26-AF26)*Gas_source_E</f>
        <v>-0.755997080671996</v>
      </c>
      <c r="AM26" s="52">
        <f>(AI26-AH26)*Elec_emissions/1000+(AG26-AF26)*Gas_emissions</f>
        <v>-90.298234490656796</v>
      </c>
      <c r="AO26" s="19">
        <v>4</v>
      </c>
      <c r="AP26" s="14" t="s">
        <v>25</v>
      </c>
      <c r="AQ26" s="13">
        <v>133</v>
      </c>
      <c r="AR26" s="13">
        <v>126</v>
      </c>
      <c r="AS26" s="39">
        <v>106.85875684463477</v>
      </c>
      <c r="AT26" s="40">
        <v>95.016074605331212</v>
      </c>
      <c r="AU26" s="40">
        <v>698.59308642738893</v>
      </c>
      <c r="AV26" s="39">
        <v>1247.4707116074337</v>
      </c>
      <c r="AW26" s="41">
        <f t="shared" si="18"/>
        <v>-0.11082556628018793</v>
      </c>
      <c r="AX26" s="42">
        <f t="shared" si="13"/>
        <v>0.78569003307348728</v>
      </c>
      <c r="AY26" s="51">
        <f>kWh_in_MMBtu*(AV26-AU26)*Elec_source_E+(AT26-AS26)*Gas_source_E</f>
        <v>-7.0323148260167221</v>
      </c>
      <c r="AZ26" s="52">
        <f>(AV26-AU26)*Elec_emissions/1000+(AT26-AS26)*Gas_emissions</f>
        <v>-942.80622216583765</v>
      </c>
      <c r="BA26" s="6"/>
      <c r="BB26" s="19">
        <v>4</v>
      </c>
      <c r="BC26" s="14" t="s">
        <v>25</v>
      </c>
      <c r="BD26" s="13">
        <v>46</v>
      </c>
      <c r="BE26" s="13">
        <v>24</v>
      </c>
      <c r="BF26" s="39">
        <v>113.91060137944801</v>
      </c>
      <c r="BG26" s="40">
        <v>97.412285601552455</v>
      </c>
      <c r="BH26" s="40">
        <v>777.14260889517266</v>
      </c>
      <c r="BI26" s="39">
        <v>716.90807195370724</v>
      </c>
      <c r="BJ26" s="41">
        <f t="shared" si="19"/>
        <v>-0.14483564811441876</v>
      </c>
      <c r="BK26" s="42">
        <f t="shared" si="14"/>
        <v>-7.7507700970222249E-2</v>
      </c>
      <c r="BL26" s="51">
        <f>kWh_in_MMBtu*(BI26-BH26)*Elec_source_E+(BG26-BF26)*Gas_source_E</f>
        <v>-18.62802691537653</v>
      </c>
      <c r="BM26" s="52">
        <f>(BI26-BH26)*Elec_emissions/1000+(BG26-BF26)*Gas_emissions</f>
        <v>-2512.8334360635372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35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35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35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35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35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2884</v>
      </c>
      <c r="F38" s="30">
        <v>27.127745272343045</v>
      </c>
      <c r="G38" s="30">
        <v>19.940656594344606</v>
      </c>
      <c r="H38" s="30">
        <v>266.02061186490454</v>
      </c>
      <c r="I38" s="30">
        <v>940.11370149438346</v>
      </c>
      <c r="J38" s="32">
        <f>(G38-F38)/F38</f>
        <v>-0.26493498098884516</v>
      </c>
      <c r="K38" s="36">
        <f t="shared" ref="K38:K41" si="20">(I38-H38)/H38</f>
        <v>2.5339881932600368</v>
      </c>
      <c r="L38" s="49">
        <f>kWh_in_MMBtu*(I38-H38)*Elec_source_E+(G38-F38)*Gas_source_E</f>
        <v>-0.61717820075593899</v>
      </c>
      <c r="M38" s="50">
        <f>(I38-H38)*Elec_emissions/1000+(G38-F38)*Gas_emissions</f>
        <v>-76.370683344508052</v>
      </c>
      <c r="N38" s="6"/>
      <c r="O38" s="16">
        <v>1</v>
      </c>
      <c r="P38" s="17" t="s">
        <v>22</v>
      </c>
      <c r="Q38" s="18">
        <v>3462</v>
      </c>
      <c r="R38" s="18">
        <v>2676</v>
      </c>
      <c r="S38" s="30">
        <v>26.283780789656053</v>
      </c>
      <c r="T38" s="30">
        <v>19.243301450883621</v>
      </c>
      <c r="U38" s="30">
        <v>260.71048179694264</v>
      </c>
      <c r="V38" s="30">
        <v>919.88242930829074</v>
      </c>
      <c r="W38" s="32">
        <f>(T38-S38)/S38</f>
        <v>-0.26786402592214598</v>
      </c>
      <c r="X38" s="36">
        <f t="shared" ref="X38:X41" si="21">(V38-U38)/U38</f>
        <v>2.5283676473919132</v>
      </c>
      <c r="Y38" s="49">
        <f>kWh_in_MMBtu*(V38-U38)*Elec_source_E+(T38-S38)*Gas_source_E</f>
        <v>-0.61711772855743519</v>
      </c>
      <c r="Z38" s="50">
        <f>(V38-U38)*Elec_emissions/1000+(T38-S38)*Gas_emissions</f>
        <v>-76.514451118047418</v>
      </c>
      <c r="AA38" s="6"/>
      <c r="AB38" s="16">
        <v>1</v>
      </c>
      <c r="AC38" s="17" t="s">
        <v>22</v>
      </c>
      <c r="AD38" s="18">
        <v>1135</v>
      </c>
      <c r="AE38" s="18">
        <v>146</v>
      </c>
      <c r="AF38" s="30">
        <v>29.947503166571739</v>
      </c>
      <c r="AG38" s="30">
        <v>20.868677512541758</v>
      </c>
      <c r="AH38" s="30">
        <v>276.36484410195078</v>
      </c>
      <c r="AI38" s="30">
        <v>1271.4654222163913</v>
      </c>
      <c r="AJ38" s="32">
        <f>(AG38-AF38)/AF38</f>
        <v>-0.30315801633052419</v>
      </c>
      <c r="AK38" s="36">
        <f t="shared" ref="AK38:AK41" si="22">(AI38-AH38)/AH38</f>
        <v>3.6006771459952724</v>
      </c>
      <c r="AL38" s="49">
        <f>kWh_in_MMBtu*(AI38-AH38)*Elec_source_E+(AG38-AF38)*Gas_source_E</f>
        <v>0.75749078022988137</v>
      </c>
      <c r="AM38" s="50">
        <f>(AI38-AH38)*Elec_emissions/1000+(AG38-AF38)*Gas_emissions</f>
        <v>112.28886943598923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47.798638601370243</v>
      </c>
      <c r="AU38" s="30">
        <v>470.96286900339044</v>
      </c>
      <c r="AV38" s="30">
        <v>1043.7498690152099</v>
      </c>
      <c r="AW38" s="32">
        <f>(AT38-AS38)/AS38</f>
        <v>-0.16007817638412625</v>
      </c>
      <c r="AX38" s="36">
        <f t="shared" ref="AX38:AX41" si="23">(AV38-AU38)/AU38</f>
        <v>1.2162041589900712</v>
      </c>
      <c r="AY38" s="49">
        <f>kWh_in_MMBtu*(AV38-AU38)*Elec_source_E+(AT38-AS38)*Gas_source_E</f>
        <v>-3.7975014829459752</v>
      </c>
      <c r="AZ38" s="50">
        <f>(AV38-AU38)*Elec_emissions/1000+(AT38-AS38)*Gas_emissions</f>
        <v>-506.30813959839077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3022</v>
      </c>
      <c r="F39" s="30">
        <v>27.41682711814191</v>
      </c>
      <c r="G39" s="31">
        <v>20.089926768704476</v>
      </c>
      <c r="H39" s="31">
        <v>268.37166874368478</v>
      </c>
      <c r="I39" s="30">
        <v>908.5848801377839</v>
      </c>
      <c r="J39" s="37">
        <f t="shared" ref="J39:J41" si="25">(G39-F39)/F39</f>
        <v>-0.26724100195347444</v>
      </c>
      <c r="K39" s="38">
        <f t="shared" si="20"/>
        <v>2.3855469334415886</v>
      </c>
      <c r="L39" s="49">
        <f>kWh_in_MMBtu*(I39-H39)*Elec_source_E+(G39-F39)*Gas_source_E</f>
        <v>-1.1322862670909881</v>
      </c>
      <c r="M39" s="50">
        <f>(I39-H39)*Elec_emissions/1000+(G39-F39)*Gas_emissions</f>
        <v>-146.18434200028287</v>
      </c>
      <c r="N39" s="6"/>
      <c r="O39" s="16">
        <v>2</v>
      </c>
      <c r="P39" s="17" t="s">
        <v>23</v>
      </c>
      <c r="Q39" s="18">
        <v>3462</v>
      </c>
      <c r="R39" s="18">
        <v>2790</v>
      </c>
      <c r="S39" s="30">
        <v>26.653211909802337</v>
      </c>
      <c r="T39" s="31">
        <v>19.473245901701823</v>
      </c>
      <c r="U39" s="31">
        <v>263.59579805745534</v>
      </c>
      <c r="V39" s="30">
        <v>891.56706440704988</v>
      </c>
      <c r="W39" s="37">
        <f t="shared" ref="W39:W41" si="26">(T39-S39)/S39</f>
        <v>-0.26938464423718911</v>
      </c>
      <c r="X39" s="38">
        <f t="shared" si="21"/>
        <v>2.3823265430533045</v>
      </c>
      <c r="Y39" s="49">
        <f>kWh_in_MMBtu*(V39-U39)*Elec_source_E+(T39-S39)*Gas_source_E</f>
        <v>-1.103188425010452</v>
      </c>
      <c r="Z39" s="50">
        <f>(V39-U39)*Elec_emissions/1000+(T39-S39)*Gas_emissions</f>
        <v>-142.38478191846514</v>
      </c>
      <c r="AA39" s="6"/>
      <c r="AB39" s="16">
        <v>2</v>
      </c>
      <c r="AC39" s="17" t="s">
        <v>23</v>
      </c>
      <c r="AD39" s="18">
        <v>1135</v>
      </c>
      <c r="AE39" s="18">
        <v>167</v>
      </c>
      <c r="AF39" s="30">
        <v>28.892512426805233</v>
      </c>
      <c r="AG39" s="31">
        <v>20.017041244428281</v>
      </c>
      <c r="AH39" s="31">
        <v>271.72426834304531</v>
      </c>
      <c r="AI39" s="30">
        <v>1159.3530160046555</v>
      </c>
      <c r="AJ39" s="37">
        <f t="shared" ref="AJ39:AJ41" si="27">(AG39-AF39)/AF39</f>
        <v>-0.30718931781587366</v>
      </c>
      <c r="AK39" s="38">
        <f t="shared" si="22"/>
        <v>3.2666524527761371</v>
      </c>
      <c r="AL39" s="49">
        <f>kWh_in_MMBtu*(AI39-AH39)*Elec_source_E+(AG39-AF39)*Gas_source_E</f>
        <v>-0.17143156937754611</v>
      </c>
      <c r="AM39" s="50">
        <f>(AI39-AH39)*Elec_emissions/1000+(AG39-AF39)*Gas_emissions</f>
        <v>-14.082064709430824</v>
      </c>
      <c r="AO39" s="16">
        <v>2</v>
      </c>
      <c r="AP39" s="17" t="s">
        <v>23</v>
      </c>
      <c r="AQ39" s="18">
        <v>78</v>
      </c>
      <c r="AR39" s="18">
        <v>64</v>
      </c>
      <c r="AS39" s="30">
        <v>56.388608198456645</v>
      </c>
      <c r="AT39" s="31">
        <v>46.693903405661651</v>
      </c>
      <c r="AU39" s="31">
        <v>464.7618823148876</v>
      </c>
      <c r="AV39" s="30">
        <v>1004.4681137924586</v>
      </c>
      <c r="AW39" s="37">
        <f t="shared" ref="AW39:AW41" si="28">(AT39-AS39)/AS39</f>
        <v>-0.17192665509095395</v>
      </c>
      <c r="AX39" s="38">
        <f t="shared" si="23"/>
        <v>1.1612532180767501</v>
      </c>
      <c r="AY39" s="49">
        <f>kWh_in_MMBtu*(AV39-AU39)*Elec_source_E+(AT39-AS39)*Gas_source_E</f>
        <v>-4.7892070964248123</v>
      </c>
      <c r="AZ39" s="50">
        <f>(AV39-AU39)*Elec_emissions/1000+(AT39-AS39)*Gas_emissions</f>
        <v>-640.38874397247594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57.26982269875343</v>
      </c>
      <c r="BG39" s="31">
        <v>50.146923495009204</v>
      </c>
      <c r="BH39" s="31">
        <v>464.19308167349618</v>
      </c>
      <c r="BI39" s="30">
        <v>373.48512521700923</v>
      </c>
      <c r="BJ39" s="37">
        <f t="shared" ref="BJ39:BJ41" si="29">(BG39-BF39)/BF39</f>
        <v>-0.12437438895544663</v>
      </c>
      <c r="BK39" s="38">
        <f t="shared" si="24"/>
        <v>-0.19540997063004281</v>
      </c>
      <c r="BL39" s="49">
        <f>kWh_in_MMBtu*(BI39-BH39)*Elec_source_E+(BG39-BF39)*Gas_source_E</f>
        <v>-8.7350671126753809</v>
      </c>
      <c r="BM39" s="50">
        <f>(BI39-BH39)*Elec_emissions/1000+(BG39-BF39)*Gas_emissions</f>
        <v>-1178.9555516381331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3586</v>
      </c>
      <c r="F40" s="30">
        <v>28.309662076284233</v>
      </c>
      <c r="G40" s="31">
        <v>20.140363893661373</v>
      </c>
      <c r="H40" s="31">
        <v>275.21373347065969</v>
      </c>
      <c r="I40" s="30">
        <v>986.85834676590173</v>
      </c>
      <c r="J40" s="37">
        <f t="shared" si="25"/>
        <v>-0.28856925810734074</v>
      </c>
      <c r="K40" s="38">
        <f t="shared" si="20"/>
        <v>2.5857888860444889</v>
      </c>
      <c r="L40" s="49">
        <f>kWh_in_MMBtu*(I40-H40)*Elec_source_E+(G40-F40)*Gas_source_E</f>
        <v>-1.2857650823250086</v>
      </c>
      <c r="M40" s="50">
        <f>(I40-H40)*Elec_emissions/1000+(G40-F40)*Gas_emissions</f>
        <v>-166.15556511427872</v>
      </c>
      <c r="N40" s="6"/>
      <c r="O40" s="16">
        <v>3</v>
      </c>
      <c r="P40" s="17" t="s">
        <v>24</v>
      </c>
      <c r="Q40" s="18">
        <v>3462</v>
      </c>
      <c r="R40" s="18">
        <v>3174</v>
      </c>
      <c r="S40" s="30">
        <v>27.791031673227021</v>
      </c>
      <c r="T40" s="31">
        <v>19.851010897865734</v>
      </c>
      <c r="U40" s="31">
        <v>271.76758605786904</v>
      </c>
      <c r="V40" s="30">
        <v>960.85229925938381</v>
      </c>
      <c r="W40" s="37">
        <f t="shared" si="26"/>
        <v>-0.2857044268353105</v>
      </c>
      <c r="X40" s="38">
        <f t="shared" si="21"/>
        <v>2.5355662284713527</v>
      </c>
      <c r="Y40" s="49">
        <f>kWh_in_MMBtu*(V40-U40)*Elec_source_E+(T40-S40)*Gas_source_E</f>
        <v>-1.2773759145140362</v>
      </c>
      <c r="Z40" s="50">
        <f>(V40-U40)*Elec_emissions/1000+(T40-S40)*Gas_emissions</f>
        <v>-165.2538809831068</v>
      </c>
      <c r="AA40" s="6"/>
      <c r="AB40" s="16">
        <v>3</v>
      </c>
      <c r="AC40" s="17" t="s">
        <v>24</v>
      </c>
      <c r="AD40" s="18">
        <v>1135</v>
      </c>
      <c r="AE40" s="18">
        <v>336</v>
      </c>
      <c r="AF40" s="30">
        <v>26.318548591019585</v>
      </c>
      <c r="AG40" s="31">
        <v>16.421147607203231</v>
      </c>
      <c r="AH40" s="31">
        <v>262.82990193565519</v>
      </c>
      <c r="AI40" s="30">
        <v>1233.1217361748318</v>
      </c>
      <c r="AJ40" s="37">
        <f t="shared" si="27"/>
        <v>-0.37606180863611699</v>
      </c>
      <c r="AK40" s="38">
        <f t="shared" si="22"/>
        <v>3.6917102167344678</v>
      </c>
      <c r="AL40" s="49">
        <f>kWh_in_MMBtu*(AI40-AH40)*Elec_source_E+(AG40-AF40)*Gas_source_E</f>
        <v>-0.40035534941361206</v>
      </c>
      <c r="AM40" s="50">
        <f>(AI40-AH40)*Elec_emissions/1000+(AG40-AF40)*Gas_emissions</f>
        <v>-44.113617637241305</v>
      </c>
      <c r="AO40" s="16">
        <v>3</v>
      </c>
      <c r="AP40" s="17" t="s">
        <v>24</v>
      </c>
      <c r="AQ40" s="18">
        <v>78</v>
      </c>
      <c r="AR40" s="18">
        <v>74</v>
      </c>
      <c r="AS40" s="30">
        <v>59.283775430394563</v>
      </c>
      <c r="AT40" s="31">
        <v>49.067806797697372</v>
      </c>
      <c r="AU40" s="31">
        <v>477.38204231206601</v>
      </c>
      <c r="AV40" s="30">
        <v>1003.7349761111636</v>
      </c>
      <c r="AW40" s="37">
        <f t="shared" si="28"/>
        <v>-0.17232317878762329</v>
      </c>
      <c r="AX40" s="38">
        <f t="shared" si="23"/>
        <v>1.1025821818723109</v>
      </c>
      <c r="AY40" s="49">
        <f>kWh_in_MMBtu*(AV40-AU40)*Elec_source_E+(AT40-AS40)*Gas_source_E</f>
        <v>-5.5003432612544971</v>
      </c>
      <c r="AZ40" s="50">
        <f>(AV40-AU40)*Elec_emissions/1000+(AT40-AS40)*Gas_emissions</f>
        <v>-736.43022326259904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33.856516896961317</v>
      </c>
      <c r="BH40" s="31">
        <v>344.50594831857825</v>
      </c>
      <c r="BI40" s="30">
        <v>261.77103313358697</v>
      </c>
      <c r="BJ40" s="37">
        <f t="shared" si="29"/>
        <v>-0.15020879958973185</v>
      </c>
      <c r="BK40" s="38">
        <f t="shared" si="24"/>
        <v>-0.24015525882439348</v>
      </c>
      <c r="BL40" s="49">
        <f>kWh_in_MMBtu*(BI40-BH40)*Elec_source_E+(BG40-BF40)*Gas_source_E</f>
        <v>-7.4088169071059422</v>
      </c>
      <c r="BM40" s="50">
        <f>(BI40-BH40)*Elec_emissions/1000+(BG40-BF40)*Gas_emissions</f>
        <v>-1000.0131059444334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3943</v>
      </c>
      <c r="F41" s="39">
        <v>28.755604278413507</v>
      </c>
      <c r="G41" s="40">
        <v>18.636780387738508</v>
      </c>
      <c r="H41" s="40">
        <v>277.99706699453861</v>
      </c>
      <c r="I41" s="39">
        <v>1187.313546073764</v>
      </c>
      <c r="J41" s="41">
        <f t="shared" si="25"/>
        <v>-0.35189049733415206</v>
      </c>
      <c r="K41" s="42">
        <f t="shared" si="20"/>
        <v>3.2709570964541483</v>
      </c>
      <c r="L41" s="51">
        <f>kWh_in_MMBtu*(I41-H41)*Elec_source_E+(G41-F41)*Gas_source_E</f>
        <v>-1.2945001339253182</v>
      </c>
      <c r="M41" s="52">
        <f>(I41-H41)*Elec_emissions/1000+(G41-F41)*Gas_emissions</f>
        <v>-165.32095134803126</v>
      </c>
      <c r="N41" s="6"/>
      <c r="O41" s="19">
        <v>4</v>
      </c>
      <c r="P41" s="14" t="s">
        <v>25</v>
      </c>
      <c r="Q41" s="13">
        <v>3462</v>
      </c>
      <c r="R41" s="13">
        <v>3271</v>
      </c>
      <c r="S41" s="39">
        <v>28.043239717502161</v>
      </c>
      <c r="T41" s="40">
        <v>17.990798142294146</v>
      </c>
      <c r="U41" s="40">
        <v>273.12117636935011</v>
      </c>
      <c r="V41" s="39">
        <v>1184.8354502529648</v>
      </c>
      <c r="W41" s="41">
        <f t="shared" si="26"/>
        <v>-0.3584622060957583</v>
      </c>
      <c r="X41" s="42">
        <f t="shared" si="21"/>
        <v>3.3381310303477738</v>
      </c>
      <c r="Y41" s="51">
        <f>kWh_in_MMBtu*(V41-U41)*Elec_source_E+(T41-S41)*Gas_source_E</f>
        <v>-1.1964729467074253</v>
      </c>
      <c r="Z41" s="52">
        <f>(V41-U41)*Elec_emissions/1000+(T41-S41)*Gas_emissions</f>
        <v>-152.07635732880226</v>
      </c>
      <c r="AA41" s="6"/>
      <c r="AB41" s="19">
        <v>4</v>
      </c>
      <c r="AC41" s="14" t="s">
        <v>25</v>
      </c>
      <c r="AD41" s="13">
        <v>1135</v>
      </c>
      <c r="AE41" s="13">
        <v>582</v>
      </c>
      <c r="AF41" s="39">
        <v>27.635841170964991</v>
      </c>
      <c r="AG41" s="40">
        <v>17.501422445291272</v>
      </c>
      <c r="AH41" s="40">
        <v>272.58834652465947</v>
      </c>
      <c r="AI41" s="39">
        <v>1208.6777913478345</v>
      </c>
      <c r="AJ41" s="41">
        <f t="shared" si="27"/>
        <v>-0.36671287343774539</v>
      </c>
      <c r="AK41" s="42">
        <f t="shared" si="22"/>
        <v>3.4340772698384319</v>
      </c>
      <c r="AL41" s="51">
        <f>kWh_in_MMBtu*(AI41-AH41)*Elec_source_E+(AG41-AF41)*Gas_source_E</f>
        <v>-1.0248707931119814</v>
      </c>
      <c r="AM41" s="52">
        <f>(AI41-AH41)*Elec_emissions/1000+(AG41-AF41)*Gas_emissions</f>
        <v>-128.68549990114047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61.934358290384957</v>
      </c>
      <c r="AT41" s="40">
        <v>49.295092483188988</v>
      </c>
      <c r="AU41" s="40">
        <v>490.54576098087114</v>
      </c>
      <c r="AV41" s="39">
        <v>1250.0276563036641</v>
      </c>
      <c r="AW41" s="41">
        <f t="shared" si="28"/>
        <v>-0.20407518792615245</v>
      </c>
      <c r="AX41" s="42">
        <f t="shared" si="23"/>
        <v>1.5482386267168438</v>
      </c>
      <c r="AY41" s="51">
        <f>kWh_in_MMBtu*(AV41-AU41)*Elec_source_E+(AT41-AS41)*Gas_source_E</f>
        <v>-5.6458903918445849</v>
      </c>
      <c r="AZ41" s="52">
        <f>(AV41-AU41)*Elec_emissions/1000+(AT41-AS41)*Gas_emissions</f>
        <v>-753.68539785846656</v>
      </c>
      <c r="BA41" s="6"/>
      <c r="BB41" s="19">
        <v>4</v>
      </c>
      <c r="BC41" s="14" t="s">
        <v>25</v>
      </c>
      <c r="BD41" s="13">
        <v>26</v>
      </c>
      <c r="BE41" s="13">
        <v>12</v>
      </c>
      <c r="BF41" s="39">
        <v>61.580920473596052</v>
      </c>
      <c r="BG41" s="40">
        <v>50.506605713380203</v>
      </c>
      <c r="BH41" s="40">
        <v>487.84001845515996</v>
      </c>
      <c r="BI41" s="39">
        <v>418.99355294042334</v>
      </c>
      <c r="BJ41" s="41">
        <f t="shared" si="29"/>
        <v>-0.17983353732044594</v>
      </c>
      <c r="BK41" s="42">
        <f t="shared" si="24"/>
        <v>-0.14112508795968054</v>
      </c>
      <c r="BL41" s="51">
        <f>kWh_in_MMBtu*(BI41-BH41)*Elec_source_E+(BG41-BF41)*Gas_source_E</f>
        <v>-12.808063936022666</v>
      </c>
      <c r="BM41" s="52">
        <f>(BI41-BH41)*Elec_emissions/1000+(BG41-BF41)*Gas_emissions</f>
        <v>-1728.0270306101568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35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35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35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583</v>
      </c>
      <c r="F53" s="30">
        <v>31.942213557364525</v>
      </c>
      <c r="G53" s="30">
        <v>23.922366425626262</v>
      </c>
      <c r="H53" s="30">
        <v>280.41230595817603</v>
      </c>
      <c r="I53" s="30">
        <v>1335.7683829707821</v>
      </c>
      <c r="J53" s="32">
        <f>(G53-F53)/F53</f>
        <v>-0.25107361821795926</v>
      </c>
      <c r="K53" s="36">
        <f t="shared" ref="K53:K56" si="30">(I53-H53)/H53</f>
        <v>3.763586884699754</v>
      </c>
      <c r="L53" s="49">
        <f>kWh_in_MMBtu*(I53-H53)*Elec_source_E+(G53-F53)*Gas_source_E</f>
        <v>2.5568645028408277</v>
      </c>
      <c r="M53" s="50">
        <f>(I53-H53)*Elec_emissions/1000+(G53-F53)*Gas_emissions</f>
        <v>355.57020761080435</v>
      </c>
      <c r="O53" s="16">
        <v>1</v>
      </c>
      <c r="P53" s="17" t="s">
        <v>22</v>
      </c>
      <c r="Q53" s="18">
        <v>794</v>
      </c>
      <c r="R53" s="18">
        <v>184</v>
      </c>
      <c r="S53" s="30">
        <v>43.12886984358331</v>
      </c>
      <c r="T53" s="30">
        <v>32.744334550019005</v>
      </c>
      <c r="U53" s="30">
        <v>316.22070911668607</v>
      </c>
      <c r="V53" s="30">
        <v>1250.2160171278779</v>
      </c>
      <c r="W53" s="32">
        <f>(T53-S53)/S53</f>
        <v>-0.24077921195770241</v>
      </c>
      <c r="X53" s="36">
        <f t="shared" ref="X53:X56" si="31">(V53-U53)/U53</f>
        <v>2.9536184098130831</v>
      </c>
      <c r="Y53" s="49">
        <f>kWh_in_MMBtu*(V53-U53)*Elec_source_E+(T53-S53)*Gas_source_E</f>
        <v>-1.3199173945198037</v>
      </c>
      <c r="Z53" s="50">
        <f>(V53-U53)*Elec_emissions/1000+(T53-S53)*Gas_emissions</f>
        <v>-168.49751030567995</v>
      </c>
      <c r="AB53" s="16">
        <v>1</v>
      </c>
      <c r="AC53" s="17" t="s">
        <v>22</v>
      </c>
      <c r="AD53" s="18">
        <v>661</v>
      </c>
      <c r="AE53" s="18">
        <v>399</v>
      </c>
      <c r="AF53" s="30">
        <v>26.78345476873228</v>
      </c>
      <c r="AG53" s="30">
        <v>19.854090398337366</v>
      </c>
      <c r="AH53" s="30">
        <v>263.89915763445197</v>
      </c>
      <c r="AI53" s="30">
        <v>883.86916194670471</v>
      </c>
      <c r="AJ53" s="32">
        <f>(AG53-AF53)/AF53</f>
        <v>-0.25871809407068874</v>
      </c>
      <c r="AK53" s="36">
        <f t="shared" ref="AK53:AK56" si="32">(AI53-AH53)/AH53</f>
        <v>2.3492685989207409</v>
      </c>
      <c r="AL53" s="49">
        <f>kWh_in_MMBtu*(AI53-AH53)*Elec_source_E+(AG53-AF53)*Gas_source_E</f>
        <v>-0.91569305738258944</v>
      </c>
      <c r="AM53" s="50">
        <f>(AI53-AH53)*Elec_emissions/1000+(AG53-AF53)*Gas_emissions</f>
        <v>-117.18017617803685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663</v>
      </c>
      <c r="F54" s="30">
        <v>32.456355038161959</v>
      </c>
      <c r="G54" s="31">
        <v>24.882412017710685</v>
      </c>
      <c r="H54" s="31">
        <v>284.11393108478973</v>
      </c>
      <c r="I54" s="30">
        <v>1248.8891303650823</v>
      </c>
      <c r="J54" s="37">
        <f t="shared" ref="J54:J56" si="35">(G54-F54)/F54</f>
        <v>-0.23335778190575879</v>
      </c>
      <c r="K54" s="38">
        <f t="shared" si="30"/>
        <v>3.3957335199883922</v>
      </c>
      <c r="L54" s="49">
        <f>kWh_in_MMBtu*(I54-H54)*Elec_source_E+(G54-F54)*Gas_source_E</f>
        <v>2.073153490996777</v>
      </c>
      <c r="M54" s="50">
        <f>(I54-H54)*Elec_emissions/1000+(G54-F54)*Gas_emissions</f>
        <v>289.41351574720807</v>
      </c>
      <c r="O54" s="16">
        <v>2</v>
      </c>
      <c r="P54" s="17" t="s">
        <v>23</v>
      </c>
      <c r="Q54" s="18">
        <v>794</v>
      </c>
      <c r="R54" s="18">
        <v>237</v>
      </c>
      <c r="S54" s="30">
        <v>42.369178250196448</v>
      </c>
      <c r="T54" s="31">
        <v>33.558424530690139</v>
      </c>
      <c r="U54" s="31">
        <v>316.58908901563979</v>
      </c>
      <c r="V54" s="30">
        <v>1027.7316046813066</v>
      </c>
      <c r="W54" s="37">
        <f t="shared" ref="W54:W56" si="36">(T54-S54)/S54</f>
        <v>-0.20795196138753191</v>
      </c>
      <c r="X54" s="38">
        <f t="shared" si="31"/>
        <v>2.2462635016159251</v>
      </c>
      <c r="Y54" s="49">
        <f>kWh_in_MMBtu*(V54-U54)*Elec_source_E+(T54-S54)*Gas_source_E</f>
        <v>-1.9903270061054199</v>
      </c>
      <c r="Z54" s="50">
        <f>(V54-U54)*Elec_emissions/1000+(T54-S54)*Gas_emissions</f>
        <v>-261.17957898954774</v>
      </c>
      <c r="AB54" s="16">
        <v>2</v>
      </c>
      <c r="AC54" s="17" t="s">
        <v>23</v>
      </c>
      <c r="AD54" s="18">
        <v>661</v>
      </c>
      <c r="AE54" s="18">
        <v>426</v>
      </c>
      <c r="AF54" s="30">
        <v>26.941474518790663</v>
      </c>
      <c r="AG54" s="31">
        <v>20.055616323870037</v>
      </c>
      <c r="AH54" s="31">
        <v>266.04676575706304</v>
      </c>
      <c r="AI54" s="30">
        <v>840.51165318149788</v>
      </c>
      <c r="AJ54" s="37">
        <f t="shared" ref="AJ54:AJ56" si="37">(AG54-AF54)/AF54</f>
        <v>-0.25558579542919968</v>
      </c>
      <c r="AK54" s="38">
        <f t="shared" si="32"/>
        <v>2.1592628115201355</v>
      </c>
      <c r="AL54" s="49">
        <f>kWh_in_MMBtu*(AI54-AH54)*Elec_source_E+(AG54-AF54)*Gas_source_E</f>
        <v>-1.3554428862390324</v>
      </c>
      <c r="AM54" s="50">
        <f>(AI54-AH54)*Elec_emissions/1000+(AG54-AF54)*Gas_emissions</f>
        <v>-176.94920833820368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886</v>
      </c>
      <c r="F55" s="30">
        <v>33.936790126779108</v>
      </c>
      <c r="G55" s="31">
        <v>26.865324940373245</v>
      </c>
      <c r="H55" s="31">
        <v>294.54623950981153</v>
      </c>
      <c r="I55" s="30">
        <v>1173.7872634565915</v>
      </c>
      <c r="J55" s="37">
        <f t="shared" si="35"/>
        <v>-0.20837165683580239</v>
      </c>
      <c r="K55" s="38">
        <f t="shared" si="30"/>
        <v>2.9850695952188242</v>
      </c>
      <c r="L55" s="49">
        <f>kWh_in_MMBtu*(I55-H55)*Elec_source_E+(G55-F55)*Gas_source_E</f>
        <v>1.7051371428760049</v>
      </c>
      <c r="M55" s="50">
        <f>(I55-H55)*Elec_emissions/1000+(G55-F55)*Gas_emissions</f>
        <v>238.91106641695615</v>
      </c>
      <c r="O55" s="16">
        <v>3</v>
      </c>
      <c r="P55" s="17" t="s">
        <v>24</v>
      </c>
      <c r="Q55" s="18">
        <v>794</v>
      </c>
      <c r="R55" s="18">
        <v>370</v>
      </c>
      <c r="S55" s="30">
        <v>42.385653003026839</v>
      </c>
      <c r="T55" s="31">
        <v>35.581892194703528</v>
      </c>
      <c r="U55" s="31">
        <v>322.30901252548614</v>
      </c>
      <c r="V55" s="30">
        <v>778.85545637358655</v>
      </c>
      <c r="W55" s="37">
        <f t="shared" si="36"/>
        <v>-0.16052037249107479</v>
      </c>
      <c r="X55" s="38">
        <f t="shared" si="31"/>
        <v>1.41648674441581</v>
      </c>
      <c r="Y55" s="49">
        <f>kWh_in_MMBtu*(V55-U55)*Elec_source_E+(T55-S55)*Gas_source_E</f>
        <v>-2.5283754704382639</v>
      </c>
      <c r="Z55" s="50">
        <f>(V55-U55)*Elec_emissions/1000+(T55-S55)*Gas_emissions</f>
        <v>-336.33430946838882</v>
      </c>
      <c r="AB55" s="16">
        <v>3</v>
      </c>
      <c r="AC55" s="17" t="s">
        <v>24</v>
      </c>
      <c r="AD55" s="18">
        <v>661</v>
      </c>
      <c r="AE55" s="18">
        <v>516</v>
      </c>
      <c r="AF55" s="30">
        <v>27.878496979082144</v>
      </c>
      <c r="AG55" s="31">
        <v>20.615073226996937</v>
      </c>
      <c r="AH55" s="31">
        <v>274.63882475050957</v>
      </c>
      <c r="AI55" s="30">
        <v>846.82239226574166</v>
      </c>
      <c r="AJ55" s="37">
        <f t="shared" si="37"/>
        <v>-0.26053857055260599</v>
      </c>
      <c r="AK55" s="38">
        <f t="shared" si="32"/>
        <v>2.0834037869009285</v>
      </c>
      <c r="AL55" s="49">
        <f>kWh_in_MMBtu*(AI55-AH55)*Elec_source_E+(AG55-AF55)*Gas_source_E</f>
        <v>-1.7914128426034166</v>
      </c>
      <c r="AM55" s="50">
        <f>(AI55-AH55)*Elec_emissions/1000+(AG55-AF55)*Gas_emissions</f>
        <v>-235.76838438937784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1277</v>
      </c>
      <c r="F56" s="39">
        <v>41.896781291376861</v>
      </c>
      <c r="G56" s="40">
        <v>34.463813029303623</v>
      </c>
      <c r="H56" s="40">
        <v>335.5746484737486</v>
      </c>
      <c r="I56" s="39">
        <v>1268.6871339827624</v>
      </c>
      <c r="J56" s="41">
        <f t="shared" si="35"/>
        <v>-0.17741143908835502</v>
      </c>
      <c r="K56" s="42">
        <f t="shared" si="30"/>
        <v>2.7806405810241341</v>
      </c>
      <c r="L56" s="51">
        <f>kWh_in_MMBtu*(I56-H56)*Elec_source_E+(G56-F56)*Gas_source_E</f>
        <v>1.8878392927931031</v>
      </c>
      <c r="M56" s="52">
        <f>(I56-H56)*Elec_emissions/1000+(G56-F56)*Gas_emissions</f>
        <v>264.09921940534014</v>
      </c>
      <c r="O56" s="19">
        <v>4</v>
      </c>
      <c r="P56" s="14" t="s">
        <v>25</v>
      </c>
      <c r="Q56" s="13">
        <v>794</v>
      </c>
      <c r="R56" s="13">
        <v>713</v>
      </c>
      <c r="S56" s="39">
        <v>52.386340097089992</v>
      </c>
      <c r="T56" s="40">
        <v>46.371340867389804</v>
      </c>
      <c r="U56" s="40">
        <v>379.76229408606099</v>
      </c>
      <c r="V56" s="39">
        <v>732.28961661641756</v>
      </c>
      <c r="W56" s="41">
        <f t="shared" si="36"/>
        <v>-0.11481999350503042</v>
      </c>
      <c r="X56" s="42">
        <f t="shared" si="31"/>
        <v>0.9282841609611393</v>
      </c>
      <c r="Y56" s="51">
        <f>kWh_in_MMBtu*(V56-U56)*Elec_source_E+(T56-S56)*Gas_source_E</f>
        <v>-2.782239841488634</v>
      </c>
      <c r="Z56" s="52">
        <f>(V56-U56)*Elec_emissions/1000+(T56-S56)*Gas_emissions</f>
        <v>-371.63015980678904</v>
      </c>
      <c r="AB56" s="19">
        <v>4</v>
      </c>
      <c r="AC56" s="14" t="s">
        <v>25</v>
      </c>
      <c r="AD56" s="13">
        <v>661</v>
      </c>
      <c r="AE56" s="13">
        <v>564</v>
      </c>
      <c r="AF56" s="39">
        <v>28.636044716069257</v>
      </c>
      <c r="AG56" s="40">
        <v>19.410502127609544</v>
      </c>
      <c r="AH56" s="40">
        <v>279.71331634328959</v>
      </c>
      <c r="AI56" s="39">
        <v>1014.0951567375876</v>
      </c>
      <c r="AJ56" s="41">
        <f t="shared" si="37"/>
        <v>-0.32216539259986404</v>
      </c>
      <c r="AK56" s="42">
        <f t="shared" si="32"/>
        <v>2.6254804383106234</v>
      </c>
      <c r="AL56" s="51">
        <f>kWh_in_MMBtu*(AI56-AH56)*Elec_source_E+(AG56-AF56)*Gas_source_E</f>
        <v>-2.193649839907426</v>
      </c>
      <c r="AM56" s="52">
        <f>(AI56-AH56)*Elec_emissions/1000+(AG56-AF56)*Gas_emissions</f>
        <v>-288.36356457026864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35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35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35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391</v>
      </c>
      <c r="F68" s="30">
        <v>30.204623782109831</v>
      </c>
      <c r="G68" s="30">
        <v>23.716532684871616</v>
      </c>
      <c r="H68" s="30">
        <v>269.62311016271644</v>
      </c>
      <c r="I68" s="30">
        <v>583</v>
      </c>
      <c r="J68" s="32">
        <f>(G68-F68)/F68</f>
        <v>-0.21480456581886329</v>
      </c>
      <c r="K68" s="36">
        <f t="shared" ref="K68:K71" si="38">(I68-H68)/H68</f>
        <v>1.1622775571729067</v>
      </c>
      <c r="L68" s="49">
        <f>kWh_in_MMBtu*(I68-H68)*Elec_source_E+(G68-F68)*Gas_source_E</f>
        <v>-3.7170491570265676</v>
      </c>
      <c r="M68" s="50">
        <f>(I68-H68)*Elec_emissions/1000+(G68-F68)*Gas_emissions</f>
        <v>-498.0993934706072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37.148023069764982</v>
      </c>
      <c r="U68" s="30">
        <v>322.08616407049522</v>
      </c>
      <c r="V68" s="30">
        <v>540.54849507329084</v>
      </c>
      <c r="W68" s="32">
        <f>(T68-S68)/S68</f>
        <v>-0.14163416850600738</v>
      </c>
      <c r="X68" s="36">
        <f t="shared" ref="X68:X71" si="39">(V68-U68)/U68</f>
        <v>0.67827294486012324</v>
      </c>
      <c r="Y68" s="49">
        <f>kWh_in_MMBtu*(V68-U68)*Elec_source_E+(T68-S68)*Gas_source_E</f>
        <v>-4.3424236541800445</v>
      </c>
      <c r="Z68" s="50">
        <f>(V68-U68)*Elec_emissions/1000+(T68-S68)*Gas_emissions</f>
        <v>-583.40528529275116</v>
      </c>
      <c r="AB68" s="16">
        <v>1</v>
      </c>
      <c r="AC68" s="17" t="s">
        <v>22</v>
      </c>
      <c r="AD68" s="18">
        <v>374</v>
      </c>
      <c r="AE68" s="18">
        <v>271</v>
      </c>
      <c r="AF68" s="30">
        <v>24.415846886692666</v>
      </c>
      <c r="AG68" s="30">
        <v>17.76900926720662</v>
      </c>
      <c r="AH68" s="30">
        <v>246.3922375836263</v>
      </c>
      <c r="AI68" s="30">
        <v>814.85805545445442</v>
      </c>
      <c r="AJ68" s="32">
        <f>(AG68-AF68)/AF68</f>
        <v>-0.27223457168339149</v>
      </c>
      <c r="AK68" s="36">
        <f t="shared" ref="AK68:AK71" si="40">(AI68-AH68)/AH68</f>
        <v>2.3071579829209883</v>
      </c>
      <c r="AL68" s="49">
        <f>kWh_in_MMBtu*(AI68-AH68)*Elec_source_E+(AG68-AF68)*Gas_source_E</f>
        <v>-1.1591356774874617</v>
      </c>
      <c r="AM68" s="50">
        <f>(AI68-AH68)*Elec_emissions/1000+(AG68-AF68)*Gas_emissions</f>
        <v>-150.53583088026471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418</v>
      </c>
      <c r="F69" s="30">
        <v>30.945266506781895</v>
      </c>
      <c r="G69" s="31">
        <v>24.212679010151312</v>
      </c>
      <c r="H69" s="31">
        <v>274.6677378426316</v>
      </c>
      <c r="I69" s="30">
        <v>597</v>
      </c>
      <c r="J69" s="37">
        <f t="shared" ref="J69:J71" si="43">(G69-F69)/F69</f>
        <v>-0.21756437273387463</v>
      </c>
      <c r="K69" s="38">
        <f t="shared" si="38"/>
        <v>1.1735352127232568</v>
      </c>
      <c r="L69" s="49">
        <f>kWh_in_MMBtu*(I69-H69)*Elec_source_E+(G69-F69)*Gas_source_E</f>
        <v>-3.8876752406481025</v>
      </c>
      <c r="M69" s="50">
        <f>(I69-H69)*Elec_emissions/1000+(G69-F69)*Gas_emissions</f>
        <v>-521.01925282788193</v>
      </c>
      <c r="O69" s="16">
        <v>2</v>
      </c>
      <c r="P69" s="17" t="s">
        <v>23</v>
      </c>
      <c r="Q69" s="18">
        <v>441</v>
      </c>
      <c r="R69" s="18">
        <v>140</v>
      </c>
      <c r="S69" s="30">
        <v>43.076931986455378</v>
      </c>
      <c r="T69" s="31">
        <v>36.94260625397763</v>
      </c>
      <c r="U69" s="31">
        <v>323.10876037093965</v>
      </c>
      <c r="V69" s="30">
        <v>505.71814079778477</v>
      </c>
      <c r="W69" s="37">
        <f t="shared" ref="W69:W71" si="44">(T69-S69)/S69</f>
        <v>-0.14240396076504605</v>
      </c>
      <c r="X69" s="38">
        <f t="shared" si="39"/>
        <v>0.56516381733879162</v>
      </c>
      <c r="Y69" s="49">
        <f>kWh_in_MMBtu*(V69-U69)*Elec_source_E+(T69-S69)*Gas_source_E</f>
        <v>-4.7314239871749963</v>
      </c>
      <c r="Z69" s="50">
        <f>(V69-U69)*Elec_emissions/1000+(T69-S69)*Gas_emissions</f>
        <v>-636.23184353359625</v>
      </c>
      <c r="AB69" s="16">
        <v>2</v>
      </c>
      <c r="AC69" s="17" t="s">
        <v>23</v>
      </c>
      <c r="AD69" s="18">
        <v>374</v>
      </c>
      <c r="AE69" s="18">
        <v>278</v>
      </c>
      <c r="AF69" s="30">
        <v>24.835794682485915</v>
      </c>
      <c r="AG69" s="31">
        <v>17.801924283044535</v>
      </c>
      <c r="AH69" s="31">
        <v>250.27297829600164</v>
      </c>
      <c r="AI69" s="30">
        <v>823.0631432926325</v>
      </c>
      <c r="AJ69" s="37">
        <f t="shared" ref="AJ69:AJ71" si="45">(AG69-AF69)/AF69</f>
        <v>-0.28321503255145009</v>
      </c>
      <c r="AK69" s="38">
        <f t="shared" si="40"/>
        <v>2.2886616401678941</v>
      </c>
      <c r="AL69" s="49">
        <f>kWh_in_MMBtu*(AI69-AH69)*Elec_source_E+(AG69-AF69)*Gas_source_E</f>
        <v>-1.5347055385173718</v>
      </c>
      <c r="AM69" s="50">
        <f>(AI69-AH69)*Elec_emissions/1000+(AG69-AF69)*Gas_emissions</f>
        <v>-201.14204881278147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533</v>
      </c>
      <c r="F70" s="30">
        <v>33.928244014918583</v>
      </c>
      <c r="G70" s="31">
        <v>27.014042024529999</v>
      </c>
      <c r="H70" s="31">
        <v>296.01460041369569</v>
      </c>
      <c r="I70" s="30">
        <v>786</v>
      </c>
      <c r="J70" s="37">
        <f t="shared" si="43"/>
        <v>-0.20378897261374154</v>
      </c>
      <c r="K70" s="38">
        <f t="shared" si="38"/>
        <v>1.6552744320770814</v>
      </c>
      <c r="L70" s="49">
        <f>kWh_in_MMBtu*(I70-H70)*Elec_source_E+(G70-F70)*Gas_source_E</f>
        <v>-2.290763470396473</v>
      </c>
      <c r="M70" s="50">
        <f>(I70-H70)*Elec_emissions/1000+(G70-F70)*Gas_emissions</f>
        <v>-303.94892158863536</v>
      </c>
      <c r="O70" s="16">
        <v>3</v>
      </c>
      <c r="P70" s="17" t="s">
        <v>24</v>
      </c>
      <c r="Q70" s="18">
        <v>441</v>
      </c>
      <c r="R70" s="18">
        <v>215</v>
      </c>
      <c r="S70" s="30">
        <v>44.325494510431369</v>
      </c>
      <c r="T70" s="31">
        <v>39.017833041109711</v>
      </c>
      <c r="U70" s="31">
        <v>342.01433880185704</v>
      </c>
      <c r="V70" s="30">
        <v>479.07907164908346</v>
      </c>
      <c r="W70" s="37">
        <f t="shared" si="44"/>
        <v>-0.11974285967802517</v>
      </c>
      <c r="X70" s="38">
        <f t="shared" si="39"/>
        <v>0.40075727037466008</v>
      </c>
      <c r="Y70" s="49">
        <f>kWh_in_MMBtu*(V70-U70)*Elec_source_E+(T70-S70)*Gas_source_E</f>
        <v>-4.3179547106402181</v>
      </c>
      <c r="Z70" s="50">
        <f>(V70-U70)*Elec_emissions/1000+(T70-S70)*Gas_emissions</f>
        <v>-580.93411443041657</v>
      </c>
      <c r="AB70" s="16">
        <v>3</v>
      </c>
      <c r="AC70" s="17" t="s">
        <v>24</v>
      </c>
      <c r="AD70" s="18">
        <v>374</v>
      </c>
      <c r="AE70" s="18">
        <v>318</v>
      </c>
      <c r="AF70" s="30">
        <v>26.898656415751155</v>
      </c>
      <c r="AG70" s="31">
        <v>18.898271368666361</v>
      </c>
      <c r="AH70" s="31">
        <v>264.91414835880704</v>
      </c>
      <c r="AI70" s="30">
        <v>928.86407082414189</v>
      </c>
      <c r="AJ70" s="37">
        <f t="shared" si="45"/>
        <v>-0.29742693922808638</v>
      </c>
      <c r="AK70" s="38">
        <f t="shared" si="40"/>
        <v>2.5062833622840812</v>
      </c>
      <c r="AL70" s="49">
        <f>kWh_in_MMBtu*(AI70-AH70)*Elec_source_E+(AG70-AF70)*Gas_source_E</f>
        <v>-1.612262603986153</v>
      </c>
      <c r="AM70" s="50">
        <f>(AI70-AH70)*Elec_emissions/1000+(AG70-AF70)*Gas_emissions</f>
        <v>-210.67341465686798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738</v>
      </c>
      <c r="F71" s="39">
        <v>41.742147509762049</v>
      </c>
      <c r="G71" s="40">
        <v>33.728158802731549</v>
      </c>
      <c r="H71" s="40">
        <v>337.86469698203484</v>
      </c>
      <c r="I71" s="39">
        <v>1126</v>
      </c>
      <c r="J71" s="41">
        <f t="shared" si="43"/>
        <v>-0.19198793509980061</v>
      </c>
      <c r="K71" s="42">
        <f t="shared" si="38"/>
        <v>2.3326950405234923</v>
      </c>
      <c r="L71" s="51">
        <f>kWh_in_MMBtu*(I71-H71)*Elec_source_E+(G71-F71)*Gas_source_E</f>
        <v>-0.29757888725899839</v>
      </c>
      <c r="M71" s="52">
        <f>(I71-H71)*Elec_emissions/1000+(G71-F71)*Gas_emissions</f>
        <v>-32.107609345362107</v>
      </c>
      <c r="O71" s="19">
        <v>4</v>
      </c>
      <c r="P71" s="14" t="s">
        <v>25</v>
      </c>
      <c r="Q71" s="13">
        <v>441</v>
      </c>
      <c r="R71" s="13">
        <v>406</v>
      </c>
      <c r="S71" s="39">
        <v>54.060541382782979</v>
      </c>
      <c r="T71" s="40">
        <v>48.026741416256144</v>
      </c>
      <c r="U71" s="40">
        <v>399.33537490055147</v>
      </c>
      <c r="V71" s="39">
        <v>519.96704007563983</v>
      </c>
      <c r="W71" s="41">
        <f t="shared" si="44"/>
        <v>-0.11161190421316165</v>
      </c>
      <c r="X71" s="42">
        <f t="shared" si="39"/>
        <v>0.30208108962330193</v>
      </c>
      <c r="Y71" s="51">
        <f>kWh_in_MMBtu*(V71-U71)*Elec_source_E+(T71-S71)*Gas_source_E</f>
        <v>-5.2853758484284921</v>
      </c>
      <c r="Z71" s="52">
        <f>(V71-U71)*Elec_emissions/1000+(T71-S71)*Gas_emissions</f>
        <v>-711.57015391486641</v>
      </c>
      <c r="AB71" s="19">
        <v>4</v>
      </c>
      <c r="AC71" s="14" t="s">
        <v>25</v>
      </c>
      <c r="AD71" s="13">
        <v>374</v>
      </c>
      <c r="AE71" s="13">
        <v>332</v>
      </c>
      <c r="AF71" s="39">
        <v>26.678087532513526</v>
      </c>
      <c r="AG71" s="40">
        <v>16.24254271510814</v>
      </c>
      <c r="AH71" s="40">
        <v>262.69272338288539</v>
      </c>
      <c r="AI71" s="39">
        <v>1206.8504898281215</v>
      </c>
      <c r="AJ71" s="41">
        <f t="shared" si="45"/>
        <v>-0.3911654013687158</v>
      </c>
      <c r="AK71" s="42">
        <f t="shared" si="40"/>
        <v>3.5941527206640114</v>
      </c>
      <c r="AL71" s="51">
        <f>kWh_in_MMBtu*(AI71-AH71)*Elec_source_E+(AG71-AF71)*Gas_source_E</f>
        <v>-1.2667198848823702</v>
      </c>
      <c r="AM71" s="52">
        <f>(AI71-AH71)*Elec_emissions/1000+(AG71-AF71)*Gas_emissions</f>
        <v>-161.21969574721857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M71"/>
  <sheetViews>
    <sheetView topLeftCell="AU13" workbookViewId="0">
      <selection activeCell="BK13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36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36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36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36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36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4494</v>
      </c>
      <c r="F8" s="30">
        <v>32.939656191278068</v>
      </c>
      <c r="G8" s="30">
        <v>24.502852461068144</v>
      </c>
      <c r="H8" s="30">
        <v>285.5423232156806</v>
      </c>
      <c r="I8" s="30">
        <v>1069.1203971647985</v>
      </c>
      <c r="J8" s="32">
        <f>(G8-F8)/F8</f>
        <v>-0.25612907679479252</v>
      </c>
      <c r="K8" s="36">
        <f>(I8-H8)/H8</f>
        <v>2.7441748919204967</v>
      </c>
      <c r="L8" s="49">
        <f>kWh_in_MMBtu*(I8-H8)*Elec_source_E+(G8-F8)*Gas_source_E</f>
        <v>-0.8072363338895201</v>
      </c>
      <c r="M8" s="50">
        <f>(I8-H8)*Elec_emissions/1000+(G8-F8)*Gas_emissions</f>
        <v>-100.88762881884145</v>
      </c>
      <c r="N8" s="6"/>
      <c r="O8" s="16">
        <v>1</v>
      </c>
      <c r="P8" s="17" t="s">
        <v>22</v>
      </c>
      <c r="Q8" s="18">
        <v>7241</v>
      </c>
      <c r="R8" s="18">
        <v>3892</v>
      </c>
      <c r="S8" s="30">
        <v>31.099176346864432</v>
      </c>
      <c r="T8" s="30">
        <v>23.4287956313763</v>
      </c>
      <c r="U8" s="30">
        <v>275.44570969322962</v>
      </c>
      <c r="V8" s="30">
        <v>953.48744415545275</v>
      </c>
      <c r="W8" s="32">
        <f>(T8-S8)/S8</f>
        <v>-0.24664256795538886</v>
      </c>
      <c r="X8" s="36">
        <f t="shared" ref="X8:X11" si="0">(V8-U8)/U8</f>
        <v>2.461616611191273</v>
      </c>
      <c r="Y8" s="49">
        <f>kWh_in_MMBtu*(V8-U8)*Elec_source_E+(T8-S8)*Gas_source_E</f>
        <v>-1.1016928698832729</v>
      </c>
      <c r="Z8" s="50">
        <f>(V8-U8)*Elec_emissions/1000+(T8-S8)*Gas_emissions</f>
        <v>-141.67328326868324</v>
      </c>
      <c r="AA8" s="6"/>
      <c r="AB8" s="16">
        <v>1</v>
      </c>
      <c r="AC8" s="17" t="s">
        <v>22</v>
      </c>
      <c r="AD8" s="18">
        <v>2476</v>
      </c>
      <c r="AE8" s="18">
        <v>486</v>
      </c>
      <c r="AF8" s="30">
        <v>40.710111240570384</v>
      </c>
      <c r="AG8" s="30">
        <v>26.826753817138997</v>
      </c>
      <c r="AH8" s="30">
        <v>319.87030650618442</v>
      </c>
      <c r="AI8" s="30">
        <v>1936.5378135249989</v>
      </c>
      <c r="AJ8" s="32">
        <f>(AG8-AF8)/AF8</f>
        <v>-0.3410297098278543</v>
      </c>
      <c r="AK8" s="36">
        <f t="shared" ref="AK8:AK11" si="1">(AI8-AH8)/AH8</f>
        <v>5.0541343605070059</v>
      </c>
      <c r="AL8" s="49">
        <f>kWh_in_MMBtu*(AI8-AH8)*Elec_source_E+(AG8-AF8)*Gas_source_E</f>
        <v>2.1749617142883224</v>
      </c>
      <c r="AM8" s="50">
        <f>(AI8-AH8)*Elec_emissions/1000+(AG8-AF8)*Gas_emissions</f>
        <v>309.78101396094235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48.830876147450461</v>
      </c>
      <c r="AU8" s="30">
        <v>474.40163350977679</v>
      </c>
      <c r="AV8" s="30">
        <v>1393.2119388726546</v>
      </c>
      <c r="AW8" s="32">
        <f>(AT8-AS8)/AS8</f>
        <v>-0.19178544895241673</v>
      </c>
      <c r="AX8" s="36">
        <f t="shared" ref="AX8:AX11" si="2">(AV8-AU8)/AU8</f>
        <v>1.9367772799710279</v>
      </c>
      <c r="AY8" s="49">
        <f>kWh_in_MMBtu*(AV8-AU8)*Elec_source_E+(AT8-AS8)*Gas_source_E</f>
        <v>-2.7935359507914406</v>
      </c>
      <c r="AZ8" s="50">
        <f>(AV8-AU8)*Elec_emissions/1000+(AT8-AS8)*Gas_emissions</f>
        <v>-367.38783361585706</v>
      </c>
      <c r="BA8" s="6"/>
      <c r="BB8" s="16">
        <v>1</v>
      </c>
      <c r="BC8" s="17" t="s">
        <v>22</v>
      </c>
      <c r="BD8" s="18">
        <v>72</v>
      </c>
      <c r="BE8" s="18">
        <v>10</v>
      </c>
      <c r="BF8" s="30">
        <v>80.33763010265109</v>
      </c>
      <c r="BG8" s="30">
        <v>71.707113596415311</v>
      </c>
      <c r="BH8" s="30">
        <v>544.89562911736016</v>
      </c>
      <c r="BI8" s="30">
        <v>481.60893119396144</v>
      </c>
      <c r="BJ8" s="32">
        <f>(BG8-BF8)/BF8</f>
        <v>-0.10742806945149079</v>
      </c>
      <c r="BK8" s="36">
        <f t="shared" ref="BK8:BK11" si="3">(BI8-BH8)/BH8</f>
        <v>-0.11614462392717774</v>
      </c>
      <c r="BL8" s="49">
        <f>kWh_in_MMBtu*(BI8-BH8)*Elec_source_E+(BG8-BF8)*Gas_source_E</f>
        <v>-10.084801727460713</v>
      </c>
      <c r="BM8" s="50">
        <f>(BI8-BH8)*Elec_emissions/1000+(BG8-BF8)*Gas_emissions</f>
        <v>-1360.7047851972811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4572</v>
      </c>
      <c r="F9" s="30">
        <v>32.423130417012416</v>
      </c>
      <c r="G9" s="31">
        <v>24.156136591292498</v>
      </c>
      <c r="H9" s="31">
        <v>283.00274108669737</v>
      </c>
      <c r="I9" s="30">
        <v>992.28091042803737</v>
      </c>
      <c r="J9" s="37">
        <f t="shared" ref="J9:J11" si="4">(G9-F9)/F9</f>
        <v>-0.25497210538875748</v>
      </c>
      <c r="K9" s="38">
        <f t="shared" ref="K9:K11" si="5">(I9-H9)/H9</f>
        <v>2.5062590087212402</v>
      </c>
      <c r="L9" s="49">
        <f>kWh_in_MMBtu*(I9-H9)*Elec_source_E+(G9-F9)*Gas_source_E</f>
        <v>-1.4175881587405259</v>
      </c>
      <c r="M9" s="50">
        <f>(I9-H9)*Elec_emissions/1000+(G9-F9)*Gas_emissions</f>
        <v>-183.95763415851957</v>
      </c>
      <c r="N9" s="6"/>
      <c r="O9" s="16">
        <v>2</v>
      </c>
      <c r="P9" s="17" t="s">
        <v>23</v>
      </c>
      <c r="Q9" s="18">
        <v>7241</v>
      </c>
      <c r="R9" s="18">
        <v>4145</v>
      </c>
      <c r="S9" s="30">
        <v>31.427229500419539</v>
      </c>
      <c r="T9" s="31">
        <v>23.788395138639359</v>
      </c>
      <c r="U9" s="31">
        <v>277.78874380009626</v>
      </c>
      <c r="V9" s="30">
        <v>896.7707467714074</v>
      </c>
      <c r="W9" s="37">
        <f t="shared" ref="W9:W11" si="6">(T9-S9)/S9</f>
        <v>-0.24306419888772585</v>
      </c>
      <c r="X9" s="38">
        <f t="shared" si="0"/>
        <v>2.2282472446642623</v>
      </c>
      <c r="Y9" s="49">
        <f>kWh_in_MMBtu*(V9-U9)*Elec_source_E+(T9-S9)*Gas_source_E</f>
        <v>-1.6995927552730583</v>
      </c>
      <c r="Z9" s="50">
        <f>(V9-U9)*Elec_emissions/1000+(T9-S9)*Gas_emissions</f>
        <v>-222.90881886140005</v>
      </c>
      <c r="AA9" s="6"/>
      <c r="AB9" s="16">
        <v>2</v>
      </c>
      <c r="AC9" s="17" t="s">
        <v>23</v>
      </c>
      <c r="AD9" s="18">
        <v>2476</v>
      </c>
      <c r="AE9" s="18">
        <v>318</v>
      </c>
      <c r="AF9" s="30">
        <v>38.531646270653525</v>
      </c>
      <c r="AG9" s="31">
        <v>22.903326581186192</v>
      </c>
      <c r="AH9" s="31">
        <v>303.85082715823353</v>
      </c>
      <c r="AI9" s="30">
        <v>2146.217998353643</v>
      </c>
      <c r="AJ9" s="37">
        <f t="shared" ref="AJ9:AJ11" si="7">(AG9-AF9)/AF9</f>
        <v>-0.4055969885037114</v>
      </c>
      <c r="AK9" s="38">
        <f t="shared" si="1"/>
        <v>6.063393634390132</v>
      </c>
      <c r="AL9" s="49">
        <f>kWh_in_MMBtu*(AI9-AH9)*Elec_source_E+(AG9-AF9)*Gas_source_E</f>
        <v>2.6892625922284807</v>
      </c>
      <c r="AM9" s="50">
        <f>(AI9-AH9)*Elec_emissions/1000+(AG9-AF9)*Gas_emissions</f>
        <v>381.43887256642711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41.795420118458125</v>
      </c>
      <c r="AU9" s="31">
        <v>420.45528587762186</v>
      </c>
      <c r="AV9" s="30">
        <v>1257.7637947985247</v>
      </c>
      <c r="AW9" s="37">
        <f t="shared" ref="AW9:AW11" si="8">(AT9-AS9)/AS9</f>
        <v>-0.20349624224342136</v>
      </c>
      <c r="AX9" s="38">
        <f t="shared" si="2"/>
        <v>1.9914329467238774</v>
      </c>
      <c r="AY9" s="49">
        <f>kWh_in_MMBtu*(AV9-AU9)*Elec_source_E+(AT9-AS9)*Gas_source_E</f>
        <v>-2.6751063805863087</v>
      </c>
      <c r="AZ9" s="50">
        <f>(AV9-AU9)*Elec_emissions/1000+(AT9-AS9)*Gas_emissions</f>
        <v>-352.24596943509709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9">(BG9-BF9)/BF9</f>
        <v>#DIV/0!</v>
      </c>
      <c r="BK9" s="38" t="e">
        <f t="shared" si="3"/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5845</v>
      </c>
      <c r="F10" s="30">
        <v>33.820029138276212</v>
      </c>
      <c r="G10" s="31">
        <v>25.427413963476365</v>
      </c>
      <c r="H10" s="31">
        <v>292.3595657364134</v>
      </c>
      <c r="I10" s="30">
        <v>987.25238637953532</v>
      </c>
      <c r="J10" s="37">
        <f t="shared" si="4"/>
        <v>-0.2481551727967439</v>
      </c>
      <c r="K10" s="38">
        <f t="shared" si="5"/>
        <v>2.3768431140359056</v>
      </c>
      <c r="L10" s="49">
        <f>kWh_in_MMBtu*(I10-H10)*Elec_source_E+(G10-F10)*Gas_source_E</f>
        <v>-1.7085230056934373</v>
      </c>
      <c r="M10" s="50">
        <f>(I10-H10)*Elec_emissions/1000+(G10-F10)*Gas_emissions</f>
        <v>-223.34026948047813</v>
      </c>
      <c r="N10" s="6"/>
      <c r="O10" s="16">
        <v>3</v>
      </c>
      <c r="P10" s="17" t="s">
        <v>24</v>
      </c>
      <c r="Q10" s="18">
        <v>7241</v>
      </c>
      <c r="R10" s="18">
        <v>5125</v>
      </c>
      <c r="S10" s="30">
        <v>33.098615375517319</v>
      </c>
      <c r="T10" s="31">
        <v>25.376198413189964</v>
      </c>
      <c r="U10" s="31">
        <v>288.74461180863403</v>
      </c>
      <c r="V10" s="30">
        <v>892.14513042388444</v>
      </c>
      <c r="W10" s="37">
        <f t="shared" si="6"/>
        <v>-0.23331540835510423</v>
      </c>
      <c r="X10" s="38">
        <f t="shared" si="0"/>
        <v>2.0897377611158854</v>
      </c>
      <c r="Y10" s="49">
        <f>kWh_in_MMBtu*(V10-U10)*Elec_source_E+(T10-S10)*Gas_source_E</f>
        <v>-1.9575110311472486</v>
      </c>
      <c r="Z10" s="50">
        <f>(V10-U10)*Elec_emissions/1000+(T10-S10)*Gas_emissions</f>
        <v>-257.85093939554702</v>
      </c>
      <c r="AA10" s="6"/>
      <c r="AB10" s="16">
        <v>3</v>
      </c>
      <c r="AC10" s="17" t="s">
        <v>24</v>
      </c>
      <c r="AD10" s="18">
        <v>2476</v>
      </c>
      <c r="AE10" s="18">
        <v>580</v>
      </c>
      <c r="AF10" s="30">
        <v>34.834617108223107</v>
      </c>
      <c r="AG10" s="31">
        <v>20.990028369524961</v>
      </c>
      <c r="AH10" s="31">
        <v>289.84426968029692</v>
      </c>
      <c r="AI10" s="30">
        <v>1786.8516645788495</v>
      </c>
      <c r="AJ10" s="37">
        <f t="shared" si="7"/>
        <v>-0.39743766080982629</v>
      </c>
      <c r="AK10" s="38">
        <f t="shared" si="1"/>
        <v>5.1648680049799731</v>
      </c>
      <c r="AL10" s="49">
        <f>kWh_in_MMBtu*(AI10-AH10)*Elec_source_E+(AG10-AF10)*Gas_source_E</f>
        <v>0.93615477973992078</v>
      </c>
      <c r="AM10" s="50">
        <f>(AI10-AH10)*Elec_emissions/1000+(AG10-AF10)*Gas_emissions</f>
        <v>141.49420759386771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45.906588274411511</v>
      </c>
      <c r="AU10" s="31">
        <v>437.45100342322894</v>
      </c>
      <c r="AV10" s="30">
        <v>1175.5967893358975</v>
      </c>
      <c r="AW10" s="37">
        <f t="shared" si="8"/>
        <v>-0.18507536937446994</v>
      </c>
      <c r="AX10" s="38">
        <f t="shared" si="2"/>
        <v>1.6873793410836477</v>
      </c>
      <c r="AY10" s="49">
        <f>kWh_in_MMBtu*(AV10-AU10)*Elec_source_E+(AT10-AS10)*Gas_source_E</f>
        <v>-3.4615506261323574</v>
      </c>
      <c r="AZ10" s="50">
        <f>(AV10-AU10)*Elec_emissions/1000+(AT10-AS10)*Gas_emissions</f>
        <v>-459.31736543416855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9"/>
        <v>-0.15280741546356627</v>
      </c>
      <c r="BK10" s="38">
        <f t="shared" si="3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7664</v>
      </c>
      <c r="F11" s="39">
        <v>37.167450260964614</v>
      </c>
      <c r="G11" s="40">
        <v>28.365884774189418</v>
      </c>
      <c r="H11" s="40">
        <v>308.51081075821776</v>
      </c>
      <c r="I11" s="39">
        <v>1034.2372439354367</v>
      </c>
      <c r="J11" s="41">
        <f t="shared" si="4"/>
        <v>-0.23680842847643774</v>
      </c>
      <c r="K11" s="42">
        <f t="shared" si="5"/>
        <v>2.3523533304833721</v>
      </c>
      <c r="L11" s="51">
        <f>kWh_in_MMBtu*(I11-H11)*Elec_source_E+(G11-F11)*Gas_source_E</f>
        <v>-1.8241784054046972</v>
      </c>
      <c r="M11" s="52">
        <f>(I11-H11)*Elec_emissions/1000+(G11-F11)*Gas_emissions</f>
        <v>-238.62389271627762</v>
      </c>
      <c r="N11" s="6"/>
      <c r="O11" s="19">
        <v>4</v>
      </c>
      <c r="P11" s="14" t="s">
        <v>25</v>
      </c>
      <c r="Q11" s="13">
        <v>7241</v>
      </c>
      <c r="R11" s="13">
        <v>6568</v>
      </c>
      <c r="S11" s="39">
        <v>36.897855616073301</v>
      </c>
      <c r="T11" s="40">
        <v>28.816829075743556</v>
      </c>
      <c r="U11" s="40">
        <v>306.92917294936598</v>
      </c>
      <c r="V11" s="39">
        <v>943.85715904226686</v>
      </c>
      <c r="W11" s="41">
        <f t="shared" si="6"/>
        <v>-0.21901073667840792</v>
      </c>
      <c r="X11" s="42">
        <f t="shared" si="0"/>
        <v>2.0751627483711848</v>
      </c>
      <c r="Y11" s="51">
        <f>kWh_in_MMBtu*(V11-U11)*Elec_source_E+(T11-S11)*Gas_source_E</f>
        <v>-1.9894549880953729</v>
      </c>
      <c r="Z11" s="52">
        <f>(V11-U11)*Elec_emissions/1000+(T11-S11)*Gas_emissions</f>
        <v>-261.81760964939451</v>
      </c>
      <c r="AA11" s="6"/>
      <c r="AB11" s="19">
        <v>4</v>
      </c>
      <c r="AC11" s="14" t="s">
        <v>25</v>
      </c>
      <c r="AD11" s="13">
        <v>2476</v>
      </c>
      <c r="AE11" s="13">
        <v>914</v>
      </c>
      <c r="AF11" s="39">
        <v>33.693066928076952</v>
      </c>
      <c r="AG11" s="40">
        <v>20.06456011915364</v>
      </c>
      <c r="AH11" s="40">
        <v>286.31293763137569</v>
      </c>
      <c r="AI11" s="39">
        <v>1656.1962302245624</v>
      </c>
      <c r="AJ11" s="41">
        <f t="shared" si="7"/>
        <v>-0.40448994560262092</v>
      </c>
      <c r="AK11" s="42">
        <f t="shared" si="1"/>
        <v>4.7845665093796574</v>
      </c>
      <c r="AL11" s="51">
        <f>kWh_in_MMBtu*(AI11-AH11)*Elec_source_E+(AG11-AF11)*Gas_source_E</f>
        <v>-0.1892891761879838</v>
      </c>
      <c r="AM11" s="52">
        <f>(AI11-AH11)*Elec_emissions/1000+(AG11-AF11)*Gas_emissions</f>
        <v>-11.580193481233209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55.206722077502896</v>
      </c>
      <c r="AU11" s="40">
        <v>487.64107625550974</v>
      </c>
      <c r="AV11" s="39">
        <v>1225.1179444375928</v>
      </c>
      <c r="AW11" s="41">
        <f t="shared" si="8"/>
        <v>-0.16362638276773175</v>
      </c>
      <c r="AX11" s="42">
        <f t="shared" si="2"/>
        <v>1.5123354124410688</v>
      </c>
      <c r="AY11" s="51">
        <f>kWh_in_MMBtu*(AV11-AU11)*Elec_source_E+(AT11-AS11)*Gas_source_E</f>
        <v>-3.8772484293386409</v>
      </c>
      <c r="AZ11" s="52">
        <f>(AV11-AU11)*Elec_emissions/1000+(AT11-AS11)*Gas_emissions</f>
        <v>-515.38617349412402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9"/>
        <v>-0.18144688558674685</v>
      </c>
      <c r="BK11" s="42">
        <f t="shared" si="3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36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36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36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36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36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1610</v>
      </c>
      <c r="F23" s="30">
        <v>43.350557489544371</v>
      </c>
      <c r="G23" s="30">
        <v>32.675133752763998</v>
      </c>
      <c r="H23" s="30">
        <v>320.51164963533199</v>
      </c>
      <c r="I23" s="30">
        <v>1300.2106520178911</v>
      </c>
      <c r="J23" s="32">
        <f>(G23-F23)/F23</f>
        <v>-0.24625804960767014</v>
      </c>
      <c r="K23" s="36">
        <f t="shared" ref="K23:K26" si="10">(I23-H23)/H23</f>
        <v>3.0566720538776972</v>
      </c>
      <c r="L23" s="49">
        <f>kWh_in_MMBtu*(I23-H23)*Elec_source_E+(G23-F23)*Gas_source_E</f>
        <v>-1.1476882941117399</v>
      </c>
      <c r="M23" s="50">
        <f>(I23-H23)*Elec_emissions/1000+(G23-F23)*Gas_emissions</f>
        <v>-144.80493984247391</v>
      </c>
      <c r="N23" s="6"/>
      <c r="O23" s="16">
        <v>1</v>
      </c>
      <c r="P23" s="17" t="s">
        <v>22</v>
      </c>
      <c r="Q23" s="18">
        <v>3779</v>
      </c>
      <c r="R23" s="18">
        <v>1216</v>
      </c>
      <c r="S23" s="30">
        <v>41.696214596115617</v>
      </c>
      <c r="T23" s="30">
        <v>32.639636443052581</v>
      </c>
      <c r="U23" s="30">
        <v>307.87290529394215</v>
      </c>
      <c r="V23" s="30">
        <v>1027.4405853815999</v>
      </c>
      <c r="W23" s="32">
        <f>(T23-S23)/S23</f>
        <v>-0.21720384549984398</v>
      </c>
      <c r="X23" s="36">
        <f t="shared" ref="X23:X26" si="11">(V23-U23)/U23</f>
        <v>2.3372231453776338</v>
      </c>
      <c r="Y23" s="49">
        <f>kWh_in_MMBtu*(V23-U23)*Elec_source_E+(T23-S23)*Gas_source_E</f>
        <v>-2.1680769802351962</v>
      </c>
      <c r="Z23" s="50">
        <f>(V23-U23)*Elec_emissions/1000+(T23-S23)*Gas_emissions</f>
        <v>-285.06558165281194</v>
      </c>
      <c r="AA23" s="6"/>
      <c r="AB23" s="16">
        <v>1</v>
      </c>
      <c r="AC23" s="17" t="s">
        <v>22</v>
      </c>
      <c r="AD23" s="18">
        <v>1341</v>
      </c>
      <c r="AE23" s="18">
        <v>340</v>
      </c>
      <c r="AF23" s="30">
        <v>45.331701766463894</v>
      </c>
      <c r="AG23" s="30">
        <v>29.385221877348414</v>
      </c>
      <c r="AH23" s="30">
        <v>338.5520638915317</v>
      </c>
      <c r="AI23" s="30">
        <v>2222.1277227339897</v>
      </c>
      <c r="AJ23" s="32">
        <f>(AG23-AF23)/AF23</f>
        <v>-0.35177324626521267</v>
      </c>
      <c r="AK23" s="36">
        <f t="shared" ref="AK23:AK26" si="12">(AI23-AH23)/AH23</f>
        <v>5.5636218464937031</v>
      </c>
      <c r="AL23" s="49">
        <f>kWh_in_MMBtu*(AI23-AH23)*Elec_source_E+(AG23-AF23)*Gas_source_E</f>
        <v>2.7836404095017038</v>
      </c>
      <c r="AM23" s="50">
        <f>(AI23-AH23)*Elec_emissions/1000+(AG23-AF23)*Gas_emissions</f>
        <v>394.58646425695815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9</v>
      </c>
      <c r="BF23" s="30">
        <v>82.90071981419527</v>
      </c>
      <c r="BG23" s="30">
        <v>73.981785772616746</v>
      </c>
      <c r="BH23" s="30">
        <v>553.86257883334497</v>
      </c>
      <c r="BI23" s="30">
        <v>492.9165205164893</v>
      </c>
      <c r="BJ23" s="32">
        <f>(BG23-BF23)/BF23</f>
        <v>-0.10758572496799136</v>
      </c>
      <c r="BK23" s="36">
        <f t="shared" ref="BK23:BK26" si="14">(BI23-BH23)/BH23</f>
        <v>-0.11003823086447242</v>
      </c>
      <c r="BL23" s="49">
        <f>kWh_in_MMBtu*(BI23-BH23)*Elec_source_E+(BG23-BF23)*Gas_source_E</f>
        <v>-10.374118273359541</v>
      </c>
      <c r="BM23" s="50">
        <f>(BI23-BH23)*Elec_emissions/1000+(BG23-BF23)*Gas_emissions</f>
        <v>-1399.6988729047512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1692</v>
      </c>
      <c r="F24" s="30">
        <v>41.956644841099973</v>
      </c>
      <c r="G24" s="31">
        <v>31.983765786224556</v>
      </c>
      <c r="H24" s="31">
        <v>314.61777208741711</v>
      </c>
      <c r="I24" s="30">
        <v>1146.4158621532495</v>
      </c>
      <c r="J24" s="37">
        <f t="shared" ref="J24:J26" si="15">(G24-F24)/F24</f>
        <v>-0.23769486556051223</v>
      </c>
      <c r="K24" s="38">
        <f t="shared" si="10"/>
        <v>2.6438369471217151</v>
      </c>
      <c r="L24" s="49">
        <f>kWh_in_MMBtu*(I24-H24)*Elec_source_E+(G24-F24)*Gas_source_E</f>
        <v>-1.9653215376770845</v>
      </c>
      <c r="M24" s="50">
        <f>(I24-H24)*Elec_emissions/1000+(G24-F24)*Gas_emissions</f>
        <v>-256.57879811096609</v>
      </c>
      <c r="N24" s="6"/>
      <c r="O24" s="16">
        <v>2</v>
      </c>
      <c r="P24" s="17" t="s">
        <v>23</v>
      </c>
      <c r="Q24" s="18">
        <v>3779</v>
      </c>
      <c r="R24" s="18">
        <v>1378</v>
      </c>
      <c r="S24" s="30">
        <v>41.332410955158259</v>
      </c>
      <c r="T24" s="31">
        <v>32.724638286881977</v>
      </c>
      <c r="U24" s="31">
        <v>308.66552224261363</v>
      </c>
      <c r="V24" s="30">
        <v>918.88180759681154</v>
      </c>
      <c r="W24" s="37">
        <f t="shared" ref="W24:W26" si="16">(T24-S24)/S24</f>
        <v>-0.20825721193992044</v>
      </c>
      <c r="X24" s="38">
        <f t="shared" si="11"/>
        <v>1.9769499389522451</v>
      </c>
      <c r="Y24" s="49">
        <f>kWh_in_MMBtu*(V24-U24)*Elec_source_E+(T24-S24)*Gas_source_E</f>
        <v>-2.8495800837487737</v>
      </c>
      <c r="Z24" s="50">
        <f>(V24-U24)*Elec_emissions/1000+(T24-S24)*Gas_emissions</f>
        <v>-378.08810333160989</v>
      </c>
      <c r="AA24" s="6"/>
      <c r="AB24" s="16">
        <v>2</v>
      </c>
      <c r="AC24" s="17" t="s">
        <v>23</v>
      </c>
      <c r="AD24" s="18">
        <v>1341</v>
      </c>
      <c r="AE24" s="18">
        <v>266</v>
      </c>
      <c r="AF24" s="30">
        <v>41.537716980704211</v>
      </c>
      <c r="AG24" s="31">
        <v>25.14546972877779</v>
      </c>
      <c r="AH24" s="31">
        <v>318.72841222747599</v>
      </c>
      <c r="AI24" s="30">
        <v>2240.5053486594379</v>
      </c>
      <c r="AJ24" s="37">
        <f t="shared" ref="AJ24:AJ26" si="17">(AG24-AF24)/AF24</f>
        <v>-0.39463524823815471</v>
      </c>
      <c r="AK24" s="38">
        <f t="shared" si="12"/>
        <v>6.0295124711391992</v>
      </c>
      <c r="AL24" s="49">
        <f>kWh_in_MMBtu*(AI24-AH24)*Elec_source_E+(AG24-AF24)*Gas_source_E</f>
        <v>2.7067316391851435</v>
      </c>
      <c r="AM24" s="50">
        <f>(AI24-AH24)*Elec_emissions/1000+(AG24-AF24)*Gas_emissions</f>
        <v>384.60331953888908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48.610108398203927</v>
      </c>
      <c r="AU24" s="31">
        <v>462.71714727248536</v>
      </c>
      <c r="AV24" s="30">
        <v>1615.4601073225224</v>
      </c>
      <c r="AW24" s="37">
        <f t="shared" ref="AW24:AW26" si="18">(AT24-AS24)/AS24</f>
        <v>-0.21847340664633425</v>
      </c>
      <c r="AX24" s="38">
        <f t="shared" si="13"/>
        <v>2.4912475512198999</v>
      </c>
      <c r="AY24" s="49">
        <f>kWh_in_MMBtu*(AV24-AU24)*Elec_source_E+(AT24-AS24)*Gas_source_E</f>
        <v>-2.4706937993119311</v>
      </c>
      <c r="AZ24" s="50">
        <f>(AV24-AU24)*Elec_emissions/1000+(AT24-AS24)*Gas_emissions</f>
        <v>-321.46672937766971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2484</v>
      </c>
      <c r="F25" s="30">
        <v>42.110922582192735</v>
      </c>
      <c r="G25" s="31">
        <v>33.536746436655996</v>
      </c>
      <c r="H25" s="31">
        <v>321.69106726701546</v>
      </c>
      <c r="I25" s="30">
        <v>964.4752450232271</v>
      </c>
      <c r="J25" s="37">
        <f t="shared" si="15"/>
        <v>-0.20360931605812085</v>
      </c>
      <c r="K25" s="38">
        <f t="shared" si="10"/>
        <v>1.9981412080139516</v>
      </c>
      <c r="L25" s="49">
        <f>kWh_in_MMBtu*(I25-H25)*Elec_source_E+(G25-F25)*Gas_source_E</f>
        <v>-2.464292470458691</v>
      </c>
      <c r="M25" s="50">
        <f>(I25-H25)*Elec_emissions/1000+(G25-F25)*Gas_emissions</f>
        <v>-325.79569893636892</v>
      </c>
      <c r="N25" s="6"/>
      <c r="O25" s="16">
        <v>3</v>
      </c>
      <c r="P25" s="17" t="s">
        <v>24</v>
      </c>
      <c r="Q25" s="18">
        <v>3779</v>
      </c>
      <c r="R25" s="18">
        <v>2014</v>
      </c>
      <c r="S25" s="30">
        <v>41.591405187286639</v>
      </c>
      <c r="T25" s="31">
        <v>34.386311000870357</v>
      </c>
      <c r="U25" s="31">
        <v>317.58338163770679</v>
      </c>
      <c r="V25" s="30">
        <v>766.47516931825567</v>
      </c>
      <c r="W25" s="37">
        <f t="shared" si="16"/>
        <v>-0.17323517091984869</v>
      </c>
      <c r="X25" s="38">
        <f t="shared" si="11"/>
        <v>1.4134611999082378</v>
      </c>
      <c r="Y25" s="49">
        <f>kWh_in_MMBtu*(V25-U25)*Elec_source_E+(T25-S25)*Gas_source_E</f>
        <v>-3.0477785549754373</v>
      </c>
      <c r="Z25" s="50">
        <f>(V25-U25)*Elec_emissions/1000+(T25-S25)*Gas_emissions</f>
        <v>-406.46018611567547</v>
      </c>
      <c r="AA25" s="6"/>
      <c r="AB25" s="16">
        <v>3</v>
      </c>
      <c r="AC25" s="17" t="s">
        <v>24</v>
      </c>
      <c r="AD25" s="18">
        <v>1341</v>
      </c>
      <c r="AE25" s="18">
        <v>398</v>
      </c>
      <c r="AF25" s="30">
        <v>40.458551972485047</v>
      </c>
      <c r="AG25" s="31">
        <v>25.505772746644624</v>
      </c>
      <c r="AH25" s="31">
        <v>314.01062372890527</v>
      </c>
      <c r="AI25" s="30">
        <v>1902.8591593929705</v>
      </c>
      <c r="AJ25" s="37">
        <f t="shared" si="17"/>
        <v>-0.36958265921156724</v>
      </c>
      <c r="AK25" s="38">
        <f t="shared" si="12"/>
        <v>5.0598559908462377</v>
      </c>
      <c r="AL25" s="49">
        <f>kWh_in_MMBtu*(AI25-AH25)*Elec_source_E+(AG25-AF25)*Gas_source_E</f>
        <v>0.71146584563701509</v>
      </c>
      <c r="AM25" s="50">
        <f>(AI25-AH25)*Elec_emissions/1000+(AG25-AF25)*Gas_emissions</f>
        <v>112.12722465700836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54.973210706291539</v>
      </c>
      <c r="AU25" s="31">
        <v>485.59985365640898</v>
      </c>
      <c r="AV25" s="30">
        <v>1361.1868524797981</v>
      </c>
      <c r="AW25" s="37">
        <f t="shared" si="18"/>
        <v>-0.17716843531565973</v>
      </c>
      <c r="AX25" s="38">
        <f t="shared" si="13"/>
        <v>1.8031039182374207</v>
      </c>
      <c r="AY25" s="49">
        <f>kWh_in_MMBtu*(AV25-AU25)*Elec_source_E+(AT25-AS25)*Gas_source_E</f>
        <v>-3.5279655557276985</v>
      </c>
      <c r="AZ25" s="50">
        <f>(AV25-AU25)*Elec_emissions/1000+(AT25-AS25)*Gas_emissions</f>
        <v>-466.87485048297481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4066</v>
      </c>
      <c r="F26" s="39">
        <v>45.52802292451878</v>
      </c>
      <c r="G26" s="40">
        <v>38.209432565317222</v>
      </c>
      <c r="H26" s="40">
        <v>341.73743855963426</v>
      </c>
      <c r="I26" s="39">
        <v>856.26343715931012</v>
      </c>
      <c r="J26" s="41">
        <f t="shared" si="15"/>
        <v>-0.16074913622616777</v>
      </c>
      <c r="K26" s="42">
        <f t="shared" si="10"/>
        <v>1.5056178824547766</v>
      </c>
      <c r="L26" s="51">
        <f>kWh_in_MMBtu*(I26-H26)*Elec_source_E+(G26-F26)*Gas_source_E</f>
        <v>-2.4688184944579934</v>
      </c>
      <c r="M26" s="52">
        <f>(I26-H26)*Elec_emissions/1000+(G26-F26)*Gas_emissions</f>
        <v>-327.71198083870024</v>
      </c>
      <c r="N26" s="6"/>
      <c r="O26" s="19">
        <v>4</v>
      </c>
      <c r="P26" s="14" t="s">
        <v>25</v>
      </c>
      <c r="Q26" s="13">
        <v>3779</v>
      </c>
      <c r="R26" s="13">
        <v>3379</v>
      </c>
      <c r="S26" s="39">
        <v>45.500866686013296</v>
      </c>
      <c r="T26" s="40">
        <v>39.468644462577764</v>
      </c>
      <c r="U26" s="40">
        <v>340.61854731062073</v>
      </c>
      <c r="V26" s="39">
        <v>696.72999607463544</v>
      </c>
      <c r="W26" s="41">
        <f t="shared" si="16"/>
        <v>-0.13257378733161149</v>
      </c>
      <c r="X26" s="42">
        <f t="shared" si="11"/>
        <v>1.0454846090317729</v>
      </c>
      <c r="Y26" s="51">
        <f>kWh_in_MMBtu*(V26-U26)*Elec_source_E+(T26-S26)*Gas_source_E</f>
        <v>-2.7626417392100184</v>
      </c>
      <c r="Z26" s="52">
        <f>(V26-U26)*Elec_emissions/1000+(T26-S26)*Gas_emissions</f>
        <v>-368.95062034214584</v>
      </c>
      <c r="AA26" s="6"/>
      <c r="AB26" s="19">
        <v>4</v>
      </c>
      <c r="AC26" s="14" t="s">
        <v>25</v>
      </c>
      <c r="AD26" s="13">
        <v>1341</v>
      </c>
      <c r="AE26" s="13">
        <v>580</v>
      </c>
      <c r="AF26" s="39">
        <v>39.671539765288024</v>
      </c>
      <c r="AG26" s="40">
        <v>25.426172139256884</v>
      </c>
      <c r="AH26" s="40">
        <v>310.9922770122505</v>
      </c>
      <c r="AI26" s="39">
        <v>1728.3594881401382</v>
      </c>
      <c r="AJ26" s="41">
        <f t="shared" si="17"/>
        <v>-0.35908280117969138</v>
      </c>
      <c r="AK26" s="42">
        <f t="shared" si="12"/>
        <v>4.5575640165239708</v>
      </c>
      <c r="AL26" s="51">
        <f>kWh_in_MMBtu*(AI26-AH26)*Elec_source_E+(AG26-AF26)*Gas_source_E</f>
        <v>-0.3533111268144129</v>
      </c>
      <c r="AM26" s="52">
        <f>(AI26-AH26)*Elec_emissions/1000+(AG26-AF26)*Gas_emissions</f>
        <v>-33.217116046628689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69.096272137741039</v>
      </c>
      <c r="AU26" s="40">
        <v>553.33541774438527</v>
      </c>
      <c r="AV26" s="39">
        <v>1208.9826262338047</v>
      </c>
      <c r="AW26" s="41">
        <f t="shared" si="18"/>
        <v>-0.13155429991132986</v>
      </c>
      <c r="AX26" s="42">
        <f t="shared" si="13"/>
        <v>1.1849001301273965</v>
      </c>
      <c r="AY26" s="51">
        <f>kWh_in_MMBtu*(AV26-AU26)*Elec_source_E+(AT26-AS26)*Gas_source_E</f>
        <v>-4.3896232694359014</v>
      </c>
      <c r="AZ26" s="52">
        <f>(AV26-AU26)*Elec_emissions/1000+(AT26-AS26)*Gas_emissions</f>
        <v>-585.31943497638474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36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36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36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36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36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2884</v>
      </c>
      <c r="F38" s="30">
        <v>27.127745272343045</v>
      </c>
      <c r="G38" s="30">
        <v>19.940656594344606</v>
      </c>
      <c r="H38" s="30">
        <v>266.02061186490454</v>
      </c>
      <c r="I38" s="30">
        <v>940.11370149438346</v>
      </c>
      <c r="J38" s="32">
        <f>(G38-F38)/F38</f>
        <v>-0.26493498098884516</v>
      </c>
      <c r="K38" s="36">
        <f t="shared" ref="K38:K41" si="20">(I38-H38)/H38</f>
        <v>2.5339881932600368</v>
      </c>
      <c r="L38" s="49">
        <f>kWh_in_MMBtu*(I38-H38)*Elec_source_E+(G38-F38)*Gas_source_E</f>
        <v>-0.61717820075593899</v>
      </c>
      <c r="M38" s="50">
        <f>(I38-H38)*Elec_emissions/1000+(G38-F38)*Gas_emissions</f>
        <v>-76.370683344508052</v>
      </c>
      <c r="N38" s="6"/>
      <c r="O38" s="16">
        <v>1</v>
      </c>
      <c r="P38" s="17" t="s">
        <v>22</v>
      </c>
      <c r="Q38" s="18">
        <v>3462</v>
      </c>
      <c r="R38" s="18">
        <v>2676</v>
      </c>
      <c r="S38" s="30">
        <v>26.283780789656053</v>
      </c>
      <c r="T38" s="30">
        <v>19.243301450883621</v>
      </c>
      <c r="U38" s="30">
        <v>260.71048179694264</v>
      </c>
      <c r="V38" s="30">
        <v>919.88242930829074</v>
      </c>
      <c r="W38" s="32">
        <f>(T38-S38)/S38</f>
        <v>-0.26786402592214598</v>
      </c>
      <c r="X38" s="36">
        <f t="shared" ref="X38:X41" si="21">(V38-U38)/U38</f>
        <v>2.5283676473919132</v>
      </c>
      <c r="Y38" s="49">
        <f>kWh_in_MMBtu*(V38-U38)*Elec_source_E+(T38-S38)*Gas_source_E</f>
        <v>-0.61711772855743519</v>
      </c>
      <c r="Z38" s="50">
        <f>(V38-U38)*Elec_emissions/1000+(T38-S38)*Gas_emissions</f>
        <v>-76.514451118047418</v>
      </c>
      <c r="AA38" s="6"/>
      <c r="AB38" s="16">
        <v>1</v>
      </c>
      <c r="AC38" s="17" t="s">
        <v>22</v>
      </c>
      <c r="AD38" s="18">
        <v>1135</v>
      </c>
      <c r="AE38" s="18">
        <v>146</v>
      </c>
      <c r="AF38" s="30">
        <v>29.947503166571739</v>
      </c>
      <c r="AG38" s="30">
        <v>20.868677512541758</v>
      </c>
      <c r="AH38" s="30">
        <v>276.36484410195078</v>
      </c>
      <c r="AI38" s="30">
        <v>1271.4654222163913</v>
      </c>
      <c r="AJ38" s="32">
        <f>(AG38-AF38)/AF38</f>
        <v>-0.30315801633052419</v>
      </c>
      <c r="AK38" s="36">
        <f t="shared" ref="AK38:AK41" si="22">(AI38-AH38)/AH38</f>
        <v>3.6006771459952724</v>
      </c>
      <c r="AL38" s="49">
        <f>kWh_in_MMBtu*(AI38-AH38)*Elec_source_E+(AG38-AF38)*Gas_source_E</f>
        <v>0.75749078022988137</v>
      </c>
      <c r="AM38" s="50">
        <f>(AI38-AH38)*Elec_emissions/1000+(AG38-AF38)*Gas_emissions</f>
        <v>112.28886943598923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47.798638601370243</v>
      </c>
      <c r="AU38" s="30">
        <v>470.96286900339044</v>
      </c>
      <c r="AV38" s="30">
        <v>1043.7498690152099</v>
      </c>
      <c r="AW38" s="32">
        <f>(AT38-AS38)/AS38</f>
        <v>-0.16007817638412625</v>
      </c>
      <c r="AX38" s="36">
        <f t="shared" ref="AX38:AX41" si="23">(AV38-AU38)/AU38</f>
        <v>1.2162041589900712</v>
      </c>
      <c r="AY38" s="49">
        <f>kWh_in_MMBtu*(AV38-AU38)*Elec_source_E+(AT38-AS38)*Gas_source_E</f>
        <v>-3.7975014829459752</v>
      </c>
      <c r="AZ38" s="50">
        <f>(AV38-AU38)*Elec_emissions/1000+(AT38-AS38)*Gas_emissions</f>
        <v>-506.30813959839077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2880</v>
      </c>
      <c r="F39" s="30">
        <v>26.822190692861007</v>
      </c>
      <c r="G39" s="31">
        <v>19.557404439269945</v>
      </c>
      <c r="H39" s="31">
        <v>264.42891037377495</v>
      </c>
      <c r="I39" s="30">
        <v>901.72662628947614</v>
      </c>
      <c r="J39" s="37">
        <f t="shared" ref="J39:J41" si="25">(G39-F39)/F39</f>
        <v>-0.27084984730664291</v>
      </c>
      <c r="K39" s="38">
        <f t="shared" si="20"/>
        <v>2.4100909201451142</v>
      </c>
      <c r="L39" s="49">
        <f>kWh_in_MMBtu*(I39-H39)*Elec_source_E+(G39-F39)*Gas_source_E</f>
        <v>-1.0957947986152901</v>
      </c>
      <c r="M39" s="50">
        <f>(I39-H39)*Elec_emissions/1000+(G39-F39)*Gas_emissions</f>
        <v>-141.29270033645651</v>
      </c>
      <c r="N39" s="6"/>
      <c r="O39" s="16">
        <v>2</v>
      </c>
      <c r="P39" s="17" t="s">
        <v>23</v>
      </c>
      <c r="Q39" s="18">
        <v>3462</v>
      </c>
      <c r="R39" s="18">
        <v>2767</v>
      </c>
      <c r="S39" s="30">
        <v>26.494327424297307</v>
      </c>
      <c r="T39" s="31">
        <v>19.338036245152509</v>
      </c>
      <c r="U39" s="31">
        <v>262.41172873186827</v>
      </c>
      <c r="V39" s="30">
        <v>885.75916678680449</v>
      </c>
      <c r="W39" s="37">
        <f t="shared" ref="W39:W41" si="26">(T39-S39)/S39</f>
        <v>-0.27010654260209438</v>
      </c>
      <c r="X39" s="38">
        <f t="shared" si="21"/>
        <v>2.3754557049234308</v>
      </c>
      <c r="Y39" s="49">
        <f>kWh_in_MMBtu*(V39-U39)*Elec_source_E+(T39-S39)*Gas_source_E</f>
        <v>-1.1268849350200236</v>
      </c>
      <c r="Z39" s="50">
        <f>(V39-U39)*Elec_emissions/1000+(T39-S39)*Gas_emissions</f>
        <v>-145.62762840240805</v>
      </c>
      <c r="AA39" s="6"/>
      <c r="AB39" s="16">
        <v>2</v>
      </c>
      <c r="AC39" s="17" t="s">
        <v>23</v>
      </c>
      <c r="AD39" s="18">
        <v>1135</v>
      </c>
      <c r="AE39" s="18">
        <v>52</v>
      </c>
      <c r="AF39" s="30">
        <v>23.154438407701925</v>
      </c>
      <c r="AG39" s="31">
        <v>11.433902018506096</v>
      </c>
      <c r="AH39" s="31">
        <v>227.746257380955</v>
      </c>
      <c r="AI39" s="30">
        <v>1663.9019371739996</v>
      </c>
      <c r="AJ39" s="37">
        <f t="shared" ref="AJ39:AJ41" si="27">(AG39-AF39)/AF39</f>
        <v>-0.50618962044431159</v>
      </c>
      <c r="AK39" s="38">
        <f t="shared" si="22"/>
        <v>6.3059463470820631</v>
      </c>
      <c r="AL39" s="49">
        <f>kWh_in_MMBtu*(AI39-AH39)*Elec_source_E+(AG39-AF39)*Gas_source_E</f>
        <v>2.5999016981809611</v>
      </c>
      <c r="AM39" s="50">
        <f>(AI39-AH39)*Elec_emissions/1000+(AG39-AF39)*Gas_emissions</f>
        <v>365.25150920729993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36.433042455707323</v>
      </c>
      <c r="AU39" s="31">
        <v>387.20005068166358</v>
      </c>
      <c r="AV39" s="30">
        <v>976.29784395996887</v>
      </c>
      <c r="AW39" s="37">
        <f t="shared" ref="AW39:AW41" si="28">(AT39-AS39)/AS39</f>
        <v>-0.187141513985216</v>
      </c>
      <c r="AX39" s="38">
        <f t="shared" si="23"/>
        <v>1.5214300520911654</v>
      </c>
      <c r="AY39" s="49">
        <f>kWh_in_MMBtu*(AV39-AU39)*Elec_source_E+(AT39-AS39)*Gas_source_E</f>
        <v>-2.8359556248678084</v>
      </c>
      <c r="AZ39" s="50">
        <f>(AV39-AU39)*Elec_emissions/1000+(AT39-AS39)*Gas_emissions</f>
        <v>-376.46569931635486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3361</v>
      </c>
      <c r="F40" s="30">
        <v>27.692513721826014</v>
      </c>
      <c r="G40" s="31">
        <v>19.434084042804475</v>
      </c>
      <c r="H40" s="31">
        <v>270.68165743471133</v>
      </c>
      <c r="I40" s="30">
        <v>1004.0861915354561</v>
      </c>
      <c r="J40" s="37">
        <f t="shared" si="25"/>
        <v>-0.29821885300764917</v>
      </c>
      <c r="K40" s="38">
        <f t="shared" si="20"/>
        <v>2.7094725998478215</v>
      </c>
      <c r="L40" s="49">
        <f>kWh_in_MMBtu*(I40-H40)*Elec_source_E+(G40-F40)*Gas_source_E</f>
        <v>-1.1499596761851878</v>
      </c>
      <c r="M40" s="50">
        <f>(I40-H40)*Elec_emissions/1000+(G40-F40)*Gas_emissions</f>
        <v>-147.61897023368329</v>
      </c>
      <c r="N40" s="6"/>
      <c r="O40" s="16">
        <v>3</v>
      </c>
      <c r="P40" s="17" t="s">
        <v>24</v>
      </c>
      <c r="Q40" s="18">
        <v>3462</v>
      </c>
      <c r="R40" s="18">
        <v>3111</v>
      </c>
      <c r="S40" s="30">
        <v>27.600550868637374</v>
      </c>
      <c r="T40" s="31">
        <v>19.543229351284388</v>
      </c>
      <c r="U40" s="31">
        <v>270.07496139534146</v>
      </c>
      <c r="V40" s="30">
        <v>973.5013829686352</v>
      </c>
      <c r="W40" s="37">
        <f t="shared" si="26"/>
        <v>-0.29192611247873879</v>
      </c>
      <c r="X40" s="38">
        <f t="shared" si="21"/>
        <v>2.6045599263961505</v>
      </c>
      <c r="Y40" s="49">
        <f>kWh_in_MMBtu*(V40-U40)*Elec_source_E+(T40-S40)*Gas_source_E</f>
        <v>-1.2516933541977231</v>
      </c>
      <c r="Z40" s="50">
        <f>(V40-U40)*Elec_emissions/1000+(T40-S40)*Gas_emissions</f>
        <v>-161.64424608331967</v>
      </c>
      <c r="AA40" s="6"/>
      <c r="AB40" s="16">
        <v>3</v>
      </c>
      <c r="AC40" s="17" t="s">
        <v>24</v>
      </c>
      <c r="AD40" s="18">
        <v>1135</v>
      </c>
      <c r="AE40" s="18">
        <v>182</v>
      </c>
      <c r="AF40" s="30">
        <v>22.536122185276586</v>
      </c>
      <c r="AG40" s="31">
        <v>11.11493901736211</v>
      </c>
      <c r="AH40" s="31">
        <v>236.99696796960325</v>
      </c>
      <c r="AI40" s="30">
        <v>1533.1649451501648</v>
      </c>
      <c r="AJ40" s="37">
        <f t="shared" si="27"/>
        <v>-0.50679451744258919</v>
      </c>
      <c r="AK40" s="38">
        <f t="shared" si="22"/>
        <v>5.469133163538217</v>
      </c>
      <c r="AL40" s="49">
        <f>kWh_in_MMBtu*(AI40-AH40)*Elec_source_E+(AG40-AF40)*Gas_source_E</f>
        <v>1.4275075037671439</v>
      </c>
      <c r="AM40" s="50">
        <f>(AI40-AH40)*Elec_emissions/1000+(AG40-AF40)*Gas_emissions</f>
        <v>205.71431313710855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36.706633159709689</v>
      </c>
      <c r="AU40" s="31">
        <v>388.59408186309025</v>
      </c>
      <c r="AV40" s="30">
        <v>987.27746055752698</v>
      </c>
      <c r="AW40" s="37">
        <f t="shared" si="28"/>
        <v>-0.19680448260086822</v>
      </c>
      <c r="AX40" s="38">
        <f t="shared" si="23"/>
        <v>1.5406394657995981</v>
      </c>
      <c r="AY40" s="49">
        <f>kWh_in_MMBtu*(AV40-AU40)*Elec_source_E+(AT40-AS40)*Gas_source_E</f>
        <v>-3.3941590063959577</v>
      </c>
      <c r="AZ40" s="50">
        <f>(AV40-AU40)*Elec_emissions/1000+(AT40-AS40)*Gas_emissions</f>
        <v>-451.64874089935688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3598</v>
      </c>
      <c r="F41" s="39">
        <v>27.719398996370003</v>
      </c>
      <c r="G41" s="40">
        <v>17.241964452142319</v>
      </c>
      <c r="H41" s="40">
        <v>270.9623203078134</v>
      </c>
      <c r="I41" s="39">
        <v>1235.3605064011717</v>
      </c>
      <c r="J41" s="41">
        <f t="shared" si="25"/>
        <v>-0.37798202427115241</v>
      </c>
      <c r="K41" s="42">
        <f t="shared" si="20"/>
        <v>3.5591597569647373</v>
      </c>
      <c r="L41" s="51">
        <f>kWh_in_MMBtu*(I41-H41)*Elec_source_E+(G41-F41)*Gas_source_E</f>
        <v>-1.0956885215550916</v>
      </c>
      <c r="M41" s="52">
        <f>(I41-H41)*Elec_emissions/1000+(G41-F41)*Gas_emissions</f>
        <v>-137.94791542172652</v>
      </c>
      <c r="N41" s="6"/>
      <c r="O41" s="19">
        <v>4</v>
      </c>
      <c r="P41" s="14" t="s">
        <v>25</v>
      </c>
      <c r="Q41" s="13">
        <v>3462</v>
      </c>
      <c r="R41" s="13">
        <v>3189</v>
      </c>
      <c r="S41" s="39">
        <v>27.782278819169186</v>
      </c>
      <c r="T41" s="40">
        <v>17.530380599069908</v>
      </c>
      <c r="U41" s="40">
        <v>271.23259221349798</v>
      </c>
      <c r="V41" s="39">
        <v>1205.7081103334604</v>
      </c>
      <c r="W41" s="41">
        <f t="shared" si="26"/>
        <v>-0.36900854270549199</v>
      </c>
      <c r="X41" s="42">
        <f t="shared" si="21"/>
        <v>3.4452921402026768</v>
      </c>
      <c r="Y41" s="51">
        <f>kWh_in_MMBtu*(V41-U41)*Elec_source_E+(T41-S41)*Gas_source_E</f>
        <v>-1.1702019206708325</v>
      </c>
      <c r="Z41" s="52">
        <f>(V41-U41)*Elec_emissions/1000+(T41-S41)*Gas_emissions</f>
        <v>-148.30163500816866</v>
      </c>
      <c r="AA41" s="6"/>
      <c r="AB41" s="19">
        <v>4</v>
      </c>
      <c r="AC41" s="14" t="s">
        <v>25</v>
      </c>
      <c r="AD41" s="13">
        <v>1135</v>
      </c>
      <c r="AE41" s="13">
        <v>334</v>
      </c>
      <c r="AF41" s="39">
        <v>23.311287749686393</v>
      </c>
      <c r="AG41" s="40">
        <v>10.753976371668923</v>
      </c>
      <c r="AH41" s="40">
        <v>243.45659978434816</v>
      </c>
      <c r="AI41" s="39">
        <v>1530.8827883352451</v>
      </c>
      <c r="AJ41" s="41">
        <f t="shared" si="27"/>
        <v>-0.53867943774090321</v>
      </c>
      <c r="AK41" s="42">
        <f t="shared" si="22"/>
        <v>5.2881137323501948</v>
      </c>
      <c r="AL41" s="51">
        <f>kWh_in_MMBtu*(AI41-AH41)*Elec_source_E+(AG41-AF41)*Gas_source_E</f>
        <v>9.5539360828066577E-2</v>
      </c>
      <c r="AM41" s="52">
        <f>(AI41-AH41)*Elec_emissions/1000+(AG41-AF41)*Gas_emissions</f>
        <v>25.99290558443613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34.96766341829872</v>
      </c>
      <c r="AU41" s="40">
        <v>391.91503580029104</v>
      </c>
      <c r="AV41" s="39">
        <v>1248.6294081059696</v>
      </c>
      <c r="AW41" s="41">
        <f t="shared" si="28"/>
        <v>-0.24401387094605118</v>
      </c>
      <c r="AX41" s="42">
        <f t="shared" si="23"/>
        <v>2.1859696466002299</v>
      </c>
      <c r="AY41" s="51">
        <f>kWh_in_MMBtu*(AV41-AU41)*Elec_source_E+(AT41-AS41)*Gas_source_E</f>
        <v>-3.1306450909112513</v>
      </c>
      <c r="AZ41" s="52">
        <f>(AV41-AU41)*Elec_emissions/1000+(AT41-AS41)*Gas_emissions</f>
        <v>-413.48342104854964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36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36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36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583</v>
      </c>
      <c r="F53" s="30">
        <v>31.942213557364525</v>
      </c>
      <c r="G53" s="30">
        <v>23.922366425626262</v>
      </c>
      <c r="H53" s="30">
        <v>280.41230595817603</v>
      </c>
      <c r="I53" s="30">
        <v>1335.7683829707821</v>
      </c>
      <c r="J53" s="32">
        <f>(G53-F53)/F53</f>
        <v>-0.25107361821795926</v>
      </c>
      <c r="K53" s="36">
        <f t="shared" ref="K53:K56" si="30">(I53-H53)/H53</f>
        <v>3.763586884699754</v>
      </c>
      <c r="L53" s="49">
        <f>kWh_in_MMBtu*(I53-H53)*Elec_source_E+(G53-F53)*Gas_source_E</f>
        <v>2.5568645028408277</v>
      </c>
      <c r="M53" s="50">
        <f>(I53-H53)*Elec_emissions/1000+(G53-F53)*Gas_emissions</f>
        <v>355.57020761080435</v>
      </c>
      <c r="O53" s="16">
        <v>1</v>
      </c>
      <c r="P53" s="17" t="s">
        <v>22</v>
      </c>
      <c r="Q53" s="18">
        <v>794</v>
      </c>
      <c r="R53" s="18">
        <v>184</v>
      </c>
      <c r="S53" s="30">
        <v>43.12886984358331</v>
      </c>
      <c r="T53" s="30">
        <v>32.744334550019005</v>
      </c>
      <c r="U53" s="30">
        <v>316.22070911668607</v>
      </c>
      <c r="V53" s="30">
        <v>1250.2160171278779</v>
      </c>
      <c r="W53" s="32">
        <f>(T53-S53)/S53</f>
        <v>-0.24077921195770241</v>
      </c>
      <c r="X53" s="36">
        <f t="shared" ref="X53:X56" si="31">(V53-U53)/U53</f>
        <v>2.9536184098130831</v>
      </c>
      <c r="Y53" s="49">
        <f>kWh_in_MMBtu*(V53-U53)*Elec_source_E+(T53-S53)*Gas_source_E</f>
        <v>-1.3199173945198037</v>
      </c>
      <c r="Z53" s="50">
        <f>(V53-U53)*Elec_emissions/1000+(T53-S53)*Gas_emissions</f>
        <v>-168.49751030567995</v>
      </c>
      <c r="AB53" s="16">
        <v>1</v>
      </c>
      <c r="AC53" s="17" t="s">
        <v>22</v>
      </c>
      <c r="AD53" s="18">
        <v>661</v>
      </c>
      <c r="AE53" s="18">
        <v>399</v>
      </c>
      <c r="AF53" s="30">
        <v>26.78345476873228</v>
      </c>
      <c r="AG53" s="30">
        <v>19.854090398337366</v>
      </c>
      <c r="AH53" s="30">
        <v>263.89915763445197</v>
      </c>
      <c r="AI53" s="30">
        <v>883.86916194670471</v>
      </c>
      <c r="AJ53" s="32">
        <f>(AG53-AF53)/AF53</f>
        <v>-0.25871809407068874</v>
      </c>
      <c r="AK53" s="36">
        <f t="shared" ref="AK53:AK56" si="32">(AI53-AH53)/AH53</f>
        <v>2.3492685989207409</v>
      </c>
      <c r="AL53" s="49">
        <f>kWh_in_MMBtu*(AI53-AH53)*Elec_source_E+(AG53-AF53)*Gas_source_E</f>
        <v>-0.91569305738258944</v>
      </c>
      <c r="AM53" s="50">
        <f>(AI53-AH53)*Elec_emissions/1000+(AG53-AF53)*Gas_emissions</f>
        <v>-117.18017617803685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629</v>
      </c>
      <c r="F54" s="30">
        <v>32.040170438721759</v>
      </c>
      <c r="G54" s="31">
        <v>24.546101880971186</v>
      </c>
      <c r="H54" s="31">
        <v>281.38614944823706</v>
      </c>
      <c r="I54" s="30">
        <v>1229.2301808269972</v>
      </c>
      <c r="J54" s="37">
        <f t="shared" ref="J54:J56" si="35">(G54-F54)/F54</f>
        <v>-0.23389602661706529</v>
      </c>
      <c r="K54" s="38">
        <f t="shared" si="30"/>
        <v>3.3684814737234343</v>
      </c>
      <c r="L54" s="49">
        <f>kWh_in_MMBtu*(I54-H54)*Elec_source_E+(G54-F54)*Gas_source_E</f>
        <v>1.9789538865482861</v>
      </c>
      <c r="M54" s="50">
        <f>(I54-H54)*Elec_emissions/1000+(G54-F54)*Gas_emissions</f>
        <v>276.53714363538279</v>
      </c>
      <c r="O54" s="16">
        <v>2</v>
      </c>
      <c r="P54" s="17" t="s">
        <v>23</v>
      </c>
      <c r="Q54" s="18">
        <v>794</v>
      </c>
      <c r="R54" s="18">
        <v>219</v>
      </c>
      <c r="S54" s="30">
        <v>42.035883599069621</v>
      </c>
      <c r="T54" s="31">
        <v>33.304673026553758</v>
      </c>
      <c r="U54" s="31">
        <v>314.11070804121556</v>
      </c>
      <c r="V54" s="30">
        <v>990.56709658309285</v>
      </c>
      <c r="W54" s="37">
        <f t="shared" ref="W54:W56" si="36">(T54-S54)/S54</f>
        <v>-0.20770850580405334</v>
      </c>
      <c r="X54" s="38">
        <f t="shared" si="31"/>
        <v>2.1535604206562642</v>
      </c>
      <c r="Y54" s="49">
        <f>kWh_in_MMBtu*(V54-U54)*Elec_source_E+(T54-S54)*Gas_source_E</f>
        <v>-2.2749699107245691</v>
      </c>
      <c r="Z54" s="50">
        <f>(V54-U54)*Elec_emissions/1000+(T54-S54)*Gas_emissions</f>
        <v>-299.92036521994237</v>
      </c>
      <c r="AB54" s="16">
        <v>2</v>
      </c>
      <c r="AC54" s="17" t="s">
        <v>23</v>
      </c>
      <c r="AD54" s="18">
        <v>661</v>
      </c>
      <c r="AE54" s="18">
        <v>410</v>
      </c>
      <c r="AF54" s="30">
        <v>26.700996823804243</v>
      </c>
      <c r="AG54" s="31">
        <v>19.867743147111277</v>
      </c>
      <c r="AH54" s="31">
        <v>263.90644619979224</v>
      </c>
      <c r="AI54" s="30">
        <v>838.21203974744708</v>
      </c>
      <c r="AJ54" s="37">
        <f t="shared" ref="AJ54:AJ56" si="37">(AG54-AF54)/AF54</f>
        <v>-0.2559175495126475</v>
      </c>
      <c r="AK54" s="38">
        <f t="shared" si="32"/>
        <v>2.1761711463193008</v>
      </c>
      <c r="AL54" s="49">
        <f>kWh_in_MMBtu*(AI54-AH54)*Elec_source_E+(AG54-AF54)*Gas_source_E</f>
        <v>-1.299809339837668</v>
      </c>
      <c r="AM54" s="50">
        <f>(AI54-AH54)*Elec_emissions/1000+(AG54-AF54)*Gas_emissions</f>
        <v>-169.44795745557599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814</v>
      </c>
      <c r="F55" s="30">
        <v>33.673358184730539</v>
      </c>
      <c r="G55" s="31">
        <v>26.537765193395824</v>
      </c>
      <c r="H55" s="31">
        <v>292.48814904817505</v>
      </c>
      <c r="I55" s="30">
        <v>1173.973632590868</v>
      </c>
      <c r="J55" s="37">
        <f t="shared" si="35"/>
        <v>-0.21190618863105873</v>
      </c>
      <c r="K55" s="38">
        <f t="shared" si="30"/>
        <v>3.0137476899876221</v>
      </c>
      <c r="L55" s="49">
        <f>kWh_in_MMBtu*(I55-H55)*Elec_source_E+(G55-F55)*Gas_source_E</f>
        <v>1.6592667130838628</v>
      </c>
      <c r="M55" s="50">
        <f>(I55-H55)*Elec_emissions/1000+(G55-F55)*Gas_emissions</f>
        <v>232.74772334487238</v>
      </c>
      <c r="O55" s="16">
        <v>3</v>
      </c>
      <c r="P55" s="17" t="s">
        <v>24</v>
      </c>
      <c r="Q55" s="18">
        <v>794</v>
      </c>
      <c r="R55" s="18">
        <v>333</v>
      </c>
      <c r="S55" s="30">
        <v>42.503442697912533</v>
      </c>
      <c r="T55" s="31">
        <v>35.501320455435227</v>
      </c>
      <c r="U55" s="31">
        <v>322.94652302250256</v>
      </c>
      <c r="V55" s="30">
        <v>785.15357609810371</v>
      </c>
      <c r="W55" s="37">
        <f t="shared" si="36"/>
        <v>-0.16474247256260963</v>
      </c>
      <c r="X55" s="38">
        <f t="shared" si="31"/>
        <v>1.4312185458748385</v>
      </c>
      <c r="Y55" s="49">
        <f>kWh_in_MMBtu*(V55-U55)*Elec_source_E+(T55-S55)*Gas_source_E</f>
        <v>-2.6839877251723454</v>
      </c>
      <c r="Z55" s="50">
        <f>(V55-U55)*Elec_emissions/1000+(T55-S55)*Gas_emissions</f>
        <v>-357.26291447224003</v>
      </c>
      <c r="AB55" s="16">
        <v>3</v>
      </c>
      <c r="AC55" s="17" t="s">
        <v>24</v>
      </c>
      <c r="AD55" s="18">
        <v>661</v>
      </c>
      <c r="AE55" s="18">
        <v>481</v>
      </c>
      <c r="AF55" s="30">
        <v>27.560222752527675</v>
      </c>
      <c r="AG55" s="31">
        <v>20.33222693506092</v>
      </c>
      <c r="AH55" s="31">
        <v>271.4015824505633</v>
      </c>
      <c r="AI55" s="30">
        <v>846.28105682596106</v>
      </c>
      <c r="AJ55" s="37">
        <f t="shared" si="37"/>
        <v>-0.26226187946190832</v>
      </c>
      <c r="AK55" s="38">
        <f t="shared" si="32"/>
        <v>2.1181876287700496</v>
      </c>
      <c r="AL55" s="49">
        <f>kWh_in_MMBtu*(AI55-AH55)*Elec_source_E+(AG55-AF55)*Gas_source_E</f>
        <v>-1.7239343835979737</v>
      </c>
      <c r="AM55" s="50">
        <f>(AI55-AH55)*Elec_emissions/1000+(AG55-AF55)*Gas_emissions</f>
        <v>-226.6406294257846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1132</v>
      </c>
      <c r="F56" s="39">
        <v>38.248310856132711</v>
      </c>
      <c r="G56" s="40">
        <v>30.642811969006775</v>
      </c>
      <c r="H56" s="40">
        <v>314.05796307870872</v>
      </c>
      <c r="I56" s="39">
        <v>1270.542092228166</v>
      </c>
      <c r="J56" s="41">
        <f t="shared" si="35"/>
        <v>-0.1988453533473224</v>
      </c>
      <c r="K56" s="42">
        <f t="shared" si="30"/>
        <v>3.0455656012445851</v>
      </c>
      <c r="L56" s="51">
        <f>kWh_in_MMBtu*(I56-H56)*Elec_source_E+(G56-F56)*Gas_source_E</f>
        <v>1.9499945330226183</v>
      </c>
      <c r="M56" s="52">
        <f>(I56-H56)*Elec_emissions/1000+(G56-F56)*Gas_emissions</f>
        <v>272.71958737579803</v>
      </c>
      <c r="O56" s="19">
        <v>4</v>
      </c>
      <c r="P56" s="14" t="s">
        <v>25</v>
      </c>
      <c r="Q56" s="13">
        <v>794</v>
      </c>
      <c r="R56" s="13">
        <v>618</v>
      </c>
      <c r="S56" s="39">
        <v>47.08367381283329</v>
      </c>
      <c r="T56" s="40">
        <v>41.030117025666357</v>
      </c>
      <c r="U56" s="40">
        <v>348.98516995291425</v>
      </c>
      <c r="V56" s="39">
        <v>745.79925118998517</v>
      </c>
      <c r="W56" s="41">
        <f t="shared" si="36"/>
        <v>-0.12857018785813087</v>
      </c>
      <c r="X56" s="42">
        <f t="shared" si="31"/>
        <v>1.1370514147939577</v>
      </c>
      <c r="Y56" s="51">
        <f>kWh_in_MMBtu*(V56-U56)*Elec_source_E+(T56-S56)*Gas_source_E</f>
        <v>-2.3501395951218065</v>
      </c>
      <c r="Z56" s="52">
        <f>(V56-U56)*Elec_emissions/1000+(T56-S56)*Gas_emissions</f>
        <v>-312.90517359483806</v>
      </c>
      <c r="AB56" s="19">
        <v>4</v>
      </c>
      <c r="AC56" s="14" t="s">
        <v>25</v>
      </c>
      <c r="AD56" s="13">
        <v>661</v>
      </c>
      <c r="AE56" s="13">
        <v>514</v>
      </c>
      <c r="AF56" s="39">
        <v>27.625248001578445</v>
      </c>
      <c r="AG56" s="40">
        <v>18.153795383373176</v>
      </c>
      <c r="AH56" s="40">
        <v>272.06377271244639</v>
      </c>
      <c r="AI56" s="39">
        <v>1058.0765484897252</v>
      </c>
      <c r="AJ56" s="41">
        <f t="shared" si="37"/>
        <v>-0.34285493537158807</v>
      </c>
      <c r="AK56" s="42">
        <f t="shared" si="32"/>
        <v>2.8890754838132855</v>
      </c>
      <c r="AL56" s="51">
        <f>kWh_in_MMBtu*(AI56-AH56)*Elec_source_E+(AG56-AF56)*Gas_source_E</f>
        <v>-1.9089380368948508</v>
      </c>
      <c r="AM56" s="52">
        <f>(AI56-AH56)*Elec_emissions/1000+(AG56-AF56)*Gas_emissions</f>
        <v>-249.44095889601113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36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36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36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391</v>
      </c>
      <c r="F68" s="30">
        <v>30.204623782109831</v>
      </c>
      <c r="G68" s="30">
        <v>23.716532684871616</v>
      </c>
      <c r="H68" s="30">
        <v>269.62311016271644</v>
      </c>
      <c r="I68" s="30">
        <v>583</v>
      </c>
      <c r="J68" s="32">
        <f>(G68-F68)/F68</f>
        <v>-0.21480456581886329</v>
      </c>
      <c r="K68" s="36">
        <f t="shared" ref="K68:K71" si="38">(I68-H68)/H68</f>
        <v>1.1622775571729067</v>
      </c>
      <c r="L68" s="49">
        <f>kWh_in_MMBtu*(I68-H68)*Elec_source_E+(G68-F68)*Gas_source_E</f>
        <v>-3.7170491570265676</v>
      </c>
      <c r="M68" s="50">
        <f>(I68-H68)*Elec_emissions/1000+(G68-F68)*Gas_emissions</f>
        <v>-498.0993934706072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37.148023069764982</v>
      </c>
      <c r="U68" s="30">
        <v>322.08616407049522</v>
      </c>
      <c r="V68" s="30">
        <v>540.54849507329084</v>
      </c>
      <c r="W68" s="32">
        <f>(T68-S68)/S68</f>
        <v>-0.14163416850600738</v>
      </c>
      <c r="X68" s="36">
        <f t="shared" ref="X68:X71" si="39">(V68-U68)/U68</f>
        <v>0.67827294486012324</v>
      </c>
      <c r="Y68" s="49">
        <f>kWh_in_MMBtu*(V68-U68)*Elec_source_E+(T68-S68)*Gas_source_E</f>
        <v>-4.3424236541800445</v>
      </c>
      <c r="Z68" s="50">
        <f>(V68-U68)*Elec_emissions/1000+(T68-S68)*Gas_emissions</f>
        <v>-583.40528529275116</v>
      </c>
      <c r="AB68" s="16">
        <v>1</v>
      </c>
      <c r="AC68" s="17" t="s">
        <v>22</v>
      </c>
      <c r="AD68" s="18">
        <v>374</v>
      </c>
      <c r="AE68" s="18">
        <v>271</v>
      </c>
      <c r="AF68" s="30">
        <v>24.415846886692666</v>
      </c>
      <c r="AG68" s="30">
        <v>17.76900926720662</v>
      </c>
      <c r="AH68" s="30">
        <v>246.3922375836263</v>
      </c>
      <c r="AI68" s="30">
        <v>814.85805545445442</v>
      </c>
      <c r="AJ68" s="32">
        <f>(AG68-AF68)/AF68</f>
        <v>-0.27223457168339149</v>
      </c>
      <c r="AK68" s="36">
        <f t="shared" ref="AK68:AK71" si="40">(AI68-AH68)/AH68</f>
        <v>2.3071579829209883</v>
      </c>
      <c r="AL68" s="49">
        <f>kWh_in_MMBtu*(AI68-AH68)*Elec_source_E+(AG68-AF68)*Gas_source_E</f>
        <v>-1.1591356774874617</v>
      </c>
      <c r="AM68" s="50">
        <f>(AI68-AH68)*Elec_emissions/1000+(AG68-AF68)*Gas_emissions</f>
        <v>-150.53583088026471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400</v>
      </c>
      <c r="F69" s="30">
        <v>30.726623347317886</v>
      </c>
      <c r="G69" s="31">
        <v>23.891691526936807</v>
      </c>
      <c r="H69" s="31">
        <v>272.89045817681</v>
      </c>
      <c r="I69" s="30">
        <v>590</v>
      </c>
      <c r="J69" s="37">
        <f t="shared" ref="J69:J71" si="43">(G69-F69)/F69</f>
        <v>-0.2224433105819191</v>
      </c>
      <c r="K69" s="38">
        <f t="shared" si="38"/>
        <v>1.1620396841348324</v>
      </c>
      <c r="L69" s="49">
        <f>kWh_in_MMBtu*(I69-H69)*Elec_source_E+(G69-F69)*Gas_source_E</f>
        <v>-4.0551442834044256</v>
      </c>
      <c r="M69" s="50">
        <f>(I69-H69)*Elec_emissions/1000+(G69-F69)*Gas_emissions</f>
        <v>-543.65770378510047</v>
      </c>
      <c r="O69" s="16">
        <v>2</v>
      </c>
      <c r="P69" s="17" t="s">
        <v>23</v>
      </c>
      <c r="Q69" s="18">
        <v>441</v>
      </c>
      <c r="R69" s="18">
        <v>130</v>
      </c>
      <c r="S69" s="30">
        <v>43.436893958919711</v>
      </c>
      <c r="T69" s="31">
        <v>37.141617704785006</v>
      </c>
      <c r="U69" s="31">
        <v>324.74064841036125</v>
      </c>
      <c r="V69" s="30">
        <v>522.90957605788549</v>
      </c>
      <c r="W69" s="37">
        <f t="shared" ref="W69:W71" si="44">(T69-S69)/S69</f>
        <v>-0.14492924517320324</v>
      </c>
      <c r="X69" s="38">
        <f t="shared" si="39"/>
        <v>0.61023751913282631</v>
      </c>
      <c r="Y69" s="49">
        <f>kWh_in_MMBtu*(V69-U69)*Elec_source_E+(T69-S69)*Gas_source_E</f>
        <v>-4.7402816704755475</v>
      </c>
      <c r="Z69" s="50">
        <f>(V69-U69)*Elec_emissions/1000+(T69-S69)*Gas_emissions</f>
        <v>-637.26798855830145</v>
      </c>
      <c r="AB69" s="16">
        <v>2</v>
      </c>
      <c r="AC69" s="17" t="s">
        <v>23</v>
      </c>
      <c r="AD69" s="18">
        <v>374</v>
      </c>
      <c r="AE69" s="18">
        <v>270</v>
      </c>
      <c r="AF69" s="30">
        <v>24.606863423213316</v>
      </c>
      <c r="AG69" s="31">
        <v>17.512097441306199</v>
      </c>
      <c r="AH69" s="31">
        <v>247.92555176806317</v>
      </c>
      <c r="AI69" s="30">
        <v>827.03692825646431</v>
      </c>
      <c r="AJ69" s="37">
        <f t="shared" ref="AJ69:AJ71" si="45">(AG69-AF69)/AF69</f>
        <v>-0.28832467835840242</v>
      </c>
      <c r="AK69" s="38">
        <f t="shared" si="40"/>
        <v>2.3358277206948221</v>
      </c>
      <c r="AL69" s="49">
        <f>kWh_in_MMBtu*(AI69-AH69)*Elec_source_E+(AG69-AF69)*Gas_source_E</f>
        <v>-1.5334076973848827</v>
      </c>
      <c r="AM69" s="50">
        <f>(AI69-AH69)*Elec_emissions/1000+(AG69-AF69)*Gas_emissions</f>
        <v>-200.90265792621096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501</v>
      </c>
      <c r="F70" s="30">
        <v>33.667077221307459</v>
      </c>
      <c r="G70" s="31">
        <v>26.571758169953419</v>
      </c>
      <c r="H70" s="31">
        <v>293.46650745700703</v>
      </c>
      <c r="I70" s="30">
        <v>776</v>
      </c>
      <c r="J70" s="37">
        <f t="shared" si="43"/>
        <v>-0.2107494810052446</v>
      </c>
      <c r="K70" s="38">
        <f t="shared" si="38"/>
        <v>1.6442540469926856</v>
      </c>
      <c r="L70" s="49">
        <f>kWh_in_MMBtu*(I70-H70)*Elec_source_E+(G70-F70)*Gas_source_E</f>
        <v>-2.5679601648595867</v>
      </c>
      <c r="M70" s="50">
        <f>(I70-H70)*Elec_emissions/1000+(G70-F70)*Gas_emissions</f>
        <v>-341.40820239153197</v>
      </c>
      <c r="O70" s="16">
        <v>3</v>
      </c>
      <c r="P70" s="17" t="s">
        <v>24</v>
      </c>
      <c r="Q70" s="18">
        <v>441</v>
      </c>
      <c r="R70" s="18">
        <v>199</v>
      </c>
      <c r="S70" s="30">
        <v>45.180867662715066</v>
      </c>
      <c r="T70" s="31">
        <v>39.623846768758817</v>
      </c>
      <c r="U70" s="31">
        <v>346.86327461823475</v>
      </c>
      <c r="V70" s="30">
        <v>496.44767078680871</v>
      </c>
      <c r="W70" s="37">
        <f t="shared" si="44"/>
        <v>-0.12299500167727212</v>
      </c>
      <c r="X70" s="38">
        <f t="shared" si="39"/>
        <v>0.43124887272430268</v>
      </c>
      <c r="Y70" s="49">
        <f>kWh_in_MMBtu*(V70-U70)*Elec_source_E+(T70-S70)*Gas_source_E</f>
        <v>-4.4557226796118661</v>
      </c>
      <c r="Z70" s="50">
        <f>(V70-U70)*Elec_emissions/1000+(T70-S70)*Gas_emissions</f>
        <v>-599.38635938246216</v>
      </c>
      <c r="AB70" s="16">
        <v>3</v>
      </c>
      <c r="AC70" s="17" t="s">
        <v>24</v>
      </c>
      <c r="AD70" s="18">
        <v>374</v>
      </c>
      <c r="AE70" s="18">
        <v>302</v>
      </c>
      <c r="AF70" s="30">
        <v>26.080175572830303</v>
      </c>
      <c r="AG70" s="31">
        <v>17.971209722396225</v>
      </c>
      <c r="AH70" s="31">
        <v>258.28122048652926</v>
      </c>
      <c r="AI70" s="30">
        <v>949.13241852113697</v>
      </c>
      <c r="AJ70" s="37">
        <f t="shared" si="45"/>
        <v>-0.31092451152368017</v>
      </c>
      <c r="AK70" s="38">
        <f t="shared" si="40"/>
        <v>2.6748022823077813</v>
      </c>
      <c r="AL70" s="49">
        <f>kWh_in_MMBtu*(AI70-AH70)*Elec_source_E+(AG70-AF70)*Gas_source_E</f>
        <v>-1.4426143012270263</v>
      </c>
      <c r="AM70" s="50">
        <f>(AI70-AH70)*Elec_emissions/1000+(AG70-AF70)*Gas_emissions</f>
        <v>-187.52033807148985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671</v>
      </c>
      <c r="F71" s="39">
        <v>38.328866312286323</v>
      </c>
      <c r="G71" s="40">
        <v>30.77853587374365</v>
      </c>
      <c r="H71" s="40">
        <v>314.01026597285505</v>
      </c>
      <c r="I71" s="39">
        <v>1110</v>
      </c>
      <c r="J71" s="41">
        <f t="shared" si="43"/>
        <v>-0.19698809709178416</v>
      </c>
      <c r="K71" s="42">
        <f t="shared" si="38"/>
        <v>2.5349162759409758</v>
      </c>
      <c r="L71" s="51">
        <f>kWh_in_MMBtu*(I71-H71)*Elec_source_E+(G71-F71)*Gas_source_E</f>
        <v>0.29189708995062347</v>
      </c>
      <c r="M71" s="52">
        <f>(I71-H71)*Elec_emissions/1000+(G71-F71)*Gas_emissions</f>
        <v>47.470498809695755</v>
      </c>
      <c r="O71" s="19">
        <v>4</v>
      </c>
      <c r="P71" s="14" t="s">
        <v>25</v>
      </c>
      <c r="Q71" s="13">
        <v>441</v>
      </c>
      <c r="R71" s="13">
        <v>361</v>
      </c>
      <c r="S71" s="39">
        <v>48.884549824274892</v>
      </c>
      <c r="T71" s="40">
        <v>44.040792351174723</v>
      </c>
      <c r="U71" s="40">
        <v>361.87600106398168</v>
      </c>
      <c r="V71" s="39">
        <v>494.9326972006055</v>
      </c>
      <c r="W71" s="41">
        <f t="shared" si="44"/>
        <v>-9.9085651612053419E-2</v>
      </c>
      <c r="X71" s="42">
        <f t="shared" si="39"/>
        <v>0.36768588064810265</v>
      </c>
      <c r="Y71" s="51">
        <f>kWh_in_MMBtu*(V71-U71)*Elec_source_E+(T71-S71)*Gas_source_E</f>
        <v>-3.8552088478197586</v>
      </c>
      <c r="Z71" s="52">
        <f>(V71-U71)*Elec_emissions/1000+(T71-S71)*Gas_emissions</f>
        <v>-518.56791236307379</v>
      </c>
      <c r="AB71" s="19">
        <v>4</v>
      </c>
      <c r="AC71" s="14" t="s">
        <v>25</v>
      </c>
      <c r="AD71" s="13">
        <v>374</v>
      </c>
      <c r="AE71" s="13">
        <v>310</v>
      </c>
      <c r="AF71" s="39">
        <v>26.036602609615798</v>
      </c>
      <c r="AG71" s="40">
        <v>15.334424298412602</v>
      </c>
      <c r="AH71" s="40">
        <v>258.26984543125269</v>
      </c>
      <c r="AI71" s="39">
        <v>1256.614043712196</v>
      </c>
      <c r="AJ71" s="41">
        <f t="shared" si="45"/>
        <v>-0.4110435785984875</v>
      </c>
      <c r="AK71" s="42">
        <f t="shared" si="40"/>
        <v>3.8655081727173086</v>
      </c>
      <c r="AL71" s="51">
        <f>kWh_in_MMBtu*(AI71-AH71)*Elec_source_E+(AG71-AF71)*Gas_source_E</f>
        <v>-0.97723786204111818</v>
      </c>
      <c r="AM71" s="52">
        <f>(AI71-AH71)*Elec_emissions/1000+(AG71-AF71)*Gas_emissions</f>
        <v>-121.62774744637818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M71"/>
  <sheetViews>
    <sheetView topLeftCell="AX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37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37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37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37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37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4188</v>
      </c>
      <c r="F8" s="30">
        <v>32.12979904926781</v>
      </c>
      <c r="G8" s="30">
        <v>23.795561636807086</v>
      </c>
      <c r="H8" s="30">
        <v>280.21325298386239</v>
      </c>
      <c r="I8" s="30">
        <v>1056.9516509436762</v>
      </c>
      <c r="J8" s="32">
        <f>(G8-F8)/F8</f>
        <v>-0.25939276494325436</v>
      </c>
      <c r="K8" s="36">
        <f>(I8-H8)/H8</f>
        <v>2.7719545370844632</v>
      </c>
      <c r="L8" s="49">
        <f>kWh_in_MMBtu*(I8-H8)*Elec_source_E+(G8-F8)*Gas_source_E</f>
        <v>-0.76866368359123705</v>
      </c>
      <c r="M8" s="50">
        <f>(I8-H8)*Elec_emissions/1000+(G8-F8)*Gas_emissions</f>
        <v>-95.755268998156907</v>
      </c>
      <c r="N8" s="6"/>
      <c r="O8" s="16">
        <v>1</v>
      </c>
      <c r="P8" s="17" t="s">
        <v>22</v>
      </c>
      <c r="Q8" s="18">
        <v>7241</v>
      </c>
      <c r="R8" s="18">
        <v>3747</v>
      </c>
      <c r="S8" s="30">
        <v>30.798045534341359</v>
      </c>
      <c r="T8" s="30">
        <v>23.167732570468655</v>
      </c>
      <c r="U8" s="30">
        <v>273.3296825256848</v>
      </c>
      <c r="V8" s="30">
        <v>948.33123435396101</v>
      </c>
      <c r="W8" s="32">
        <f>(T8-S8)/S8</f>
        <v>-0.24775315548399082</v>
      </c>
      <c r="X8" s="36">
        <f t="shared" ref="X8:X11" si="0">(V8-U8)/U8</f>
        <v>2.4695508573784197</v>
      </c>
      <c r="Y8" s="49">
        <f>kWh_in_MMBtu*(V8-U8)*Elec_source_E+(T8-S8)*Gas_source_E</f>
        <v>-1.0905668002598832</v>
      </c>
      <c r="Z8" s="50">
        <f>(V8-U8)*Elec_emissions/1000+(T8-S8)*Gas_emissions</f>
        <v>-140.20374933097378</v>
      </c>
      <c r="AA8" s="6"/>
      <c r="AB8" s="16">
        <v>1</v>
      </c>
      <c r="AC8" s="17" t="s">
        <v>22</v>
      </c>
      <c r="AD8" s="18">
        <v>2476</v>
      </c>
      <c r="AE8" s="18">
        <v>338</v>
      </c>
      <c r="AF8" s="30">
        <v>40.324816843151808</v>
      </c>
      <c r="AG8" s="30">
        <v>25.008464188460191</v>
      </c>
      <c r="AH8" s="30">
        <v>311.25966655979136</v>
      </c>
      <c r="AI8" s="30">
        <v>2160.551389590406</v>
      </c>
      <c r="AJ8" s="32">
        <f>(AG8-AF8)/AF8</f>
        <v>-0.37982448164033578</v>
      </c>
      <c r="AK8" s="36">
        <f t="shared" ref="AK8:AK11" si="1">(AI8-AH8)/AH8</f>
        <v>5.9413149910169141</v>
      </c>
      <c r="AL8" s="49">
        <f>kWh_in_MMBtu*(AI8-AH8)*Elec_source_E+(AG8-AF8)*Gas_source_E</f>
        <v>3.1034399653846911</v>
      </c>
      <c r="AM8" s="50">
        <f>(AI8-AH8)*Elec_emissions/1000+(AG8-AF8)*Gas_emissions</f>
        <v>437.36632504684576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42.654925220410249</v>
      </c>
      <c r="AU8" s="30">
        <v>428.74772597538828</v>
      </c>
      <c r="AV8" s="30">
        <v>1386.8932946240354</v>
      </c>
      <c r="AW8" s="32">
        <f>(AT8-AS8)/AS8</f>
        <v>-0.2054560963775586</v>
      </c>
      <c r="AX8" s="36">
        <f t="shared" ref="AX8:AX11" si="2">(AV8-AU8)/AU8</f>
        <v>2.2347537038683871</v>
      </c>
      <c r="AY8" s="49">
        <f>kWh_in_MMBtu*(AV8-AU8)*Elec_source_E+(AT8-AS8)*Gas_source_E</f>
        <v>-1.7647807243353952</v>
      </c>
      <c r="AZ8" s="50">
        <f>(AV8-AU8)*Elec_emissions/1000+(AT8-AS8)*Gas_emissions</f>
        <v>-228.2469484173098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 t="shared" ref="BK8:BK11" si="3"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4498</v>
      </c>
      <c r="F9" s="30">
        <v>32.475898818435319</v>
      </c>
      <c r="G9" s="31">
        <v>24.276334465813697</v>
      </c>
      <c r="H9" s="31">
        <v>283.32749878122382</v>
      </c>
      <c r="I9" s="30">
        <v>989.06206233901287</v>
      </c>
      <c r="J9" s="37">
        <f t="shared" ref="J9:J11" si="4">(G9-F9)/F9</f>
        <v>-0.25248152171132654</v>
      </c>
      <c r="K9" s="38">
        <f t="shared" ref="K9:K11" si="5">(I9-H9)/H9</f>
        <v>2.4908791649014415</v>
      </c>
      <c r="L9" s="49">
        <f>kWh_in_MMBtu*(I9-H9)*Elec_source_E+(G9-F9)*Gas_source_E</f>
        <v>-1.3820273921144706</v>
      </c>
      <c r="M9" s="50">
        <f>(I9-H9)*Elec_emissions/1000+(G9-F9)*Gas_emissions</f>
        <v>-179.1979044223533</v>
      </c>
      <c r="N9" s="6"/>
      <c r="O9" s="16">
        <v>2</v>
      </c>
      <c r="P9" s="17" t="s">
        <v>23</v>
      </c>
      <c r="Q9" s="18">
        <v>7241</v>
      </c>
      <c r="R9" s="18">
        <v>3996</v>
      </c>
      <c r="S9" s="30">
        <v>31.217972056804246</v>
      </c>
      <c r="T9" s="31">
        <v>23.569558452557533</v>
      </c>
      <c r="U9" s="31">
        <v>276.57900992159455</v>
      </c>
      <c r="V9" s="30">
        <v>902.41733544397789</v>
      </c>
      <c r="W9" s="37">
        <f t="shared" ref="W9:W11" si="6">(T9-S9)/S9</f>
        <v>-0.24500033475363658</v>
      </c>
      <c r="X9" s="38">
        <f t="shared" si="0"/>
        <v>2.262783158055985</v>
      </c>
      <c r="Y9" s="49">
        <f>kWh_in_MMBtu*(V9-U9)*Elec_source_E+(T9-S9)*Gas_source_E</f>
        <v>-1.6366312776987941</v>
      </c>
      <c r="Z9" s="50">
        <f>(V9-U9)*Elec_emissions/1000+(T9-S9)*Gas_emissions</f>
        <v>-214.34787451472141</v>
      </c>
      <c r="AA9" s="6"/>
      <c r="AB9" s="16">
        <v>2</v>
      </c>
      <c r="AC9" s="17" t="s">
        <v>23</v>
      </c>
      <c r="AD9" s="18">
        <v>2476</v>
      </c>
      <c r="AE9" s="18">
        <v>393</v>
      </c>
      <c r="AF9" s="30">
        <v>39.719984918723895</v>
      </c>
      <c r="AG9" s="31">
        <v>26.603806763099769</v>
      </c>
      <c r="AH9" s="31">
        <v>313.91282369106881</v>
      </c>
      <c r="AI9" s="30">
        <v>1795.5349372358846</v>
      </c>
      <c r="AJ9" s="37">
        <f t="shared" ref="AJ9:AJ11" si="7">(AG9-AF9)/AF9</f>
        <v>-0.33021609102981292</v>
      </c>
      <c r="AK9" s="38">
        <f t="shared" si="1"/>
        <v>4.7198521427812885</v>
      </c>
      <c r="AL9" s="49">
        <f>kWh_in_MMBtu*(AI9-AH9)*Elec_source_E+(AG9-AF9)*Gas_source_E</f>
        <v>1.5654095965316248</v>
      </c>
      <c r="AM9" s="50">
        <f>(AI9-AH9)*Elec_emissions/1000+(AG9-AF9)*Gas_emissions</f>
        <v>226.20036421741565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41.795420118458125</v>
      </c>
      <c r="AU9" s="31">
        <v>420.45528587762186</v>
      </c>
      <c r="AV9" s="30">
        <v>1257.7637947985247</v>
      </c>
      <c r="AW9" s="37">
        <f t="shared" ref="AW9:AW11" si="8">(AT9-AS9)/AS9</f>
        <v>-0.20349624224342136</v>
      </c>
      <c r="AX9" s="38">
        <f t="shared" si="2"/>
        <v>1.9914329467238774</v>
      </c>
      <c r="AY9" s="49">
        <f>kWh_in_MMBtu*(AV9-AU9)*Elec_source_E+(AT9-AS9)*Gas_source_E</f>
        <v>-2.6751063805863087</v>
      </c>
      <c r="AZ9" s="50">
        <f>(AV9-AU9)*Elec_emissions/1000+(AT9-AS9)*Gas_emissions</f>
        <v>-352.24596943509709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9">(BG9-BF9)/BF9</f>
        <v>#DIV/0!</v>
      </c>
      <c r="BK9" s="38" t="e">
        <f t="shared" si="3"/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5739</v>
      </c>
      <c r="F10" s="30">
        <v>33.755519742839148</v>
      </c>
      <c r="G10" s="31">
        <v>25.547256017405495</v>
      </c>
      <c r="H10" s="31">
        <v>291.63126659106069</v>
      </c>
      <c r="I10" s="30">
        <v>966.32701725359459</v>
      </c>
      <c r="J10" s="37">
        <f t="shared" si="4"/>
        <v>-0.24316804445515741</v>
      </c>
      <c r="K10" s="38">
        <f t="shared" si="5"/>
        <v>2.3135233699362714</v>
      </c>
      <c r="L10" s="49">
        <f>kWh_in_MMBtu*(I10-H10)*Elec_source_E+(G10-F10)*Gas_source_E</f>
        <v>-1.7238069958338418</v>
      </c>
      <c r="M10" s="50">
        <f>(I10-H10)*Elec_emissions/1000+(G10-F10)*Gas_emissions</f>
        <v>-225.60714617542271</v>
      </c>
      <c r="N10" s="6"/>
      <c r="O10" s="16">
        <v>3</v>
      </c>
      <c r="P10" s="17" t="s">
        <v>24</v>
      </c>
      <c r="Q10" s="18">
        <v>7241</v>
      </c>
      <c r="R10" s="18">
        <v>4866</v>
      </c>
      <c r="S10" s="30">
        <v>32.854138509706793</v>
      </c>
      <c r="T10" s="31">
        <v>25.19067122812249</v>
      </c>
      <c r="U10" s="31">
        <v>287.07219234008676</v>
      </c>
      <c r="V10" s="30">
        <v>881.07830370731688</v>
      </c>
      <c r="W10" s="37">
        <f t="shared" si="6"/>
        <v>-0.23325728901155399</v>
      </c>
      <c r="X10" s="38">
        <f t="shared" si="0"/>
        <v>2.0691872191630702</v>
      </c>
      <c r="Y10" s="49">
        <f>kWh_in_MMBtu*(V10-U10)*Elec_source_E+(T10-S10)*Gas_source_E</f>
        <v>-1.9938311187688464</v>
      </c>
      <c r="Z10" s="50">
        <f>(V10-U10)*Elec_emissions/1000+(T10-S10)*Gas_emissions</f>
        <v>-262.8448044649399</v>
      </c>
      <c r="AA10" s="6"/>
      <c r="AB10" s="16">
        <v>3</v>
      </c>
      <c r="AC10" s="17" t="s">
        <v>24</v>
      </c>
      <c r="AD10" s="18">
        <v>2476</v>
      </c>
      <c r="AE10" s="18">
        <v>733</v>
      </c>
      <c r="AF10" s="30">
        <v>35.48581340380828</v>
      </c>
      <c r="AG10" s="31">
        <v>24.06806929501985</v>
      </c>
      <c r="AH10" s="31">
        <v>294.49208900916989</v>
      </c>
      <c r="AI10" s="30">
        <v>1495.9771987289682</v>
      </c>
      <c r="AJ10" s="37">
        <f t="shared" si="7"/>
        <v>-0.32175517519807212</v>
      </c>
      <c r="AK10" s="38">
        <f t="shared" si="1"/>
        <v>4.0798552985319292</v>
      </c>
      <c r="AL10" s="49">
        <f>kWh_in_MMBtu*(AI10-AH10)*Elec_source_E+(AG10-AF10)*Gas_source_E</f>
        <v>0.41759424384251176</v>
      </c>
      <c r="AM10" s="50">
        <f>(AI10-AH10)*Elec_emissions/1000+(AG10-AF10)*Gas_emissions</f>
        <v>68.550965540687685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45.906588274411511</v>
      </c>
      <c r="AU10" s="31">
        <v>437.45100342322894</v>
      </c>
      <c r="AV10" s="30">
        <v>1175.5967893358975</v>
      </c>
      <c r="AW10" s="37">
        <f t="shared" si="8"/>
        <v>-0.18507536937446994</v>
      </c>
      <c r="AX10" s="38">
        <f t="shared" si="2"/>
        <v>1.6873793410836477</v>
      </c>
      <c r="AY10" s="49">
        <f>kWh_in_MMBtu*(AV10-AU10)*Elec_source_E+(AT10-AS10)*Gas_source_E</f>
        <v>-3.4615506261323574</v>
      </c>
      <c r="AZ10" s="50">
        <f>(AV10-AU10)*Elec_emissions/1000+(AT10-AS10)*Gas_emissions</f>
        <v>-459.31736543416855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9"/>
        <v>-0.15280741546356627</v>
      </c>
      <c r="BK10" s="38">
        <f t="shared" si="3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7580</v>
      </c>
      <c r="F11" s="39">
        <v>37.688999937066235</v>
      </c>
      <c r="G11" s="40">
        <v>29.01551219443849</v>
      </c>
      <c r="H11" s="40">
        <v>311.74667285329247</v>
      </c>
      <c r="I11" s="39">
        <v>1021.2428964587866</v>
      </c>
      <c r="J11" s="41">
        <f t="shared" si="4"/>
        <v>-0.23013313585159836</v>
      </c>
      <c r="K11" s="42">
        <f t="shared" si="5"/>
        <v>2.2758742446607667</v>
      </c>
      <c r="L11" s="51">
        <f>kWh_in_MMBtu*(I11-H11)*Elec_source_E+(G11-F11)*Gas_source_E</f>
        <v>-1.8583320690295295</v>
      </c>
      <c r="M11" s="52">
        <f>(I11-H11)*Elec_emissions/1000+(G11-F11)*Gas_emissions</f>
        <v>-243.39518904389001</v>
      </c>
      <c r="N11" s="6"/>
      <c r="O11" s="19">
        <v>4</v>
      </c>
      <c r="P11" s="14" t="s">
        <v>25</v>
      </c>
      <c r="Q11" s="13">
        <v>7241</v>
      </c>
      <c r="R11" s="13">
        <v>6391</v>
      </c>
      <c r="S11" s="39">
        <v>37.474395393748132</v>
      </c>
      <c r="T11" s="40">
        <v>29.435674434482188</v>
      </c>
      <c r="U11" s="40">
        <v>310.28663030170816</v>
      </c>
      <c r="V11" s="39">
        <v>940.86374686572765</v>
      </c>
      <c r="W11" s="41">
        <f t="shared" si="6"/>
        <v>-0.21451235903347082</v>
      </c>
      <c r="X11" s="42">
        <f t="shared" si="0"/>
        <v>2.032240692906671</v>
      </c>
      <c r="Y11" s="51">
        <f>kWh_in_MMBtu*(V11-U11)*Elec_source_E+(T11-S11)*Gas_source_E</f>
        <v>-2.0113334456465566</v>
      </c>
      <c r="Z11" s="52">
        <f>(V11-U11)*Elec_emissions/1000+(T11-S11)*Gas_emissions</f>
        <v>-264.83285352800976</v>
      </c>
      <c r="AA11" s="6"/>
      <c r="AB11" s="19">
        <v>4</v>
      </c>
      <c r="AC11" s="14" t="s">
        <v>25</v>
      </c>
      <c r="AD11" s="13">
        <v>2476</v>
      </c>
      <c r="AE11" s="13">
        <v>1007</v>
      </c>
      <c r="AF11" s="39">
        <v>34.233365064663808</v>
      </c>
      <c r="AG11" s="40">
        <v>21.872877390338164</v>
      </c>
      <c r="AH11" s="40">
        <v>291.13396747296207</v>
      </c>
      <c r="AI11" s="39">
        <v>1504.0554979467822</v>
      </c>
      <c r="AJ11" s="41">
        <f t="shared" si="7"/>
        <v>-0.3610655175434192</v>
      </c>
      <c r="AK11" s="42">
        <f t="shared" si="1"/>
        <v>4.1661972355955532</v>
      </c>
      <c r="AL11" s="51">
        <f>kWh_in_MMBtu*(AI11-AH11)*Elec_source_E+(AG11-AF11)*Gas_source_E</f>
        <v>-0.48755948554219231</v>
      </c>
      <c r="AM11" s="52">
        <f>(AI11-AH11)*Elec_emissions/1000+(AG11-AF11)*Gas_emissions</f>
        <v>-53.403782816935063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55.206722077502896</v>
      </c>
      <c r="AU11" s="40">
        <v>487.64107625550974</v>
      </c>
      <c r="AV11" s="39">
        <v>1225.1179444375928</v>
      </c>
      <c r="AW11" s="41">
        <f t="shared" si="8"/>
        <v>-0.16362638276773175</v>
      </c>
      <c r="AX11" s="42">
        <f t="shared" si="2"/>
        <v>1.5123354124410688</v>
      </c>
      <c r="AY11" s="51">
        <f>kWh_in_MMBtu*(AV11-AU11)*Elec_source_E+(AT11-AS11)*Gas_source_E</f>
        <v>-3.8772484293386409</v>
      </c>
      <c r="AZ11" s="52">
        <f>(AV11-AU11)*Elec_emissions/1000+(AT11-AS11)*Gas_emissions</f>
        <v>-515.38617349412402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9"/>
        <v>-0.18144688558674685</v>
      </c>
      <c r="BK11" s="42">
        <f t="shared" si="3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37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37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37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37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37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1488</v>
      </c>
      <c r="F23" s="30">
        <v>42.668542583623697</v>
      </c>
      <c r="G23" s="30">
        <v>32.024819486930845</v>
      </c>
      <c r="H23" s="30">
        <v>316.01279752691795</v>
      </c>
      <c r="I23" s="30">
        <v>1297.3092433881279</v>
      </c>
      <c r="J23" s="32">
        <f>(G23-F23)/F23</f>
        <v>-0.24945129250273343</v>
      </c>
      <c r="K23" s="36">
        <f t="shared" ref="K23:K26" si="10">(I23-H23)/H23</f>
        <v>3.1052427418785888</v>
      </c>
      <c r="L23" s="49">
        <f>kWh_in_MMBtu*(I23-H23)*Elec_source_E+(G23-F23)*Gas_source_E</f>
        <v>-1.0960325849299881</v>
      </c>
      <c r="M23" s="50">
        <f>(I23-H23)*Elec_emissions/1000+(G23-F23)*Gas_emissions</f>
        <v>-137.82226293164968</v>
      </c>
      <c r="N23" s="6"/>
      <c r="O23" s="16">
        <v>1</v>
      </c>
      <c r="P23" s="17" t="s">
        <v>22</v>
      </c>
      <c r="Q23" s="18">
        <v>3779</v>
      </c>
      <c r="R23" s="18">
        <v>1182</v>
      </c>
      <c r="S23" s="30">
        <v>41.593458566654732</v>
      </c>
      <c r="T23" s="30">
        <v>32.45858272170419</v>
      </c>
      <c r="U23" s="30">
        <v>307.57999070084668</v>
      </c>
      <c r="V23" s="30">
        <v>1042.6693767881361</v>
      </c>
      <c r="W23" s="32">
        <f>(T23-S23)/S23</f>
        <v>-0.21962289647809974</v>
      </c>
      <c r="X23" s="36">
        <f t="shared" ref="X23:X26" si="11">(V23-U23)/U23</f>
        <v>2.3899128952189863</v>
      </c>
      <c r="Y23" s="49">
        <f>kWh_in_MMBtu*(V23-U23)*Elec_source_E+(T23-S23)*Gas_source_E</f>
        <v>-2.0872482020260801</v>
      </c>
      <c r="Z23" s="50">
        <f>(V23-U23)*Elec_emissions/1000+(T23-S23)*Gas_emissions</f>
        <v>-274.00678183681111</v>
      </c>
      <c r="AA23" s="6"/>
      <c r="AB23" s="16">
        <v>1</v>
      </c>
      <c r="AC23" s="17" t="s">
        <v>22</v>
      </c>
      <c r="AD23" s="18">
        <v>1341</v>
      </c>
      <c r="AE23" s="18">
        <v>261</v>
      </c>
      <c r="AF23" s="30">
        <v>43.656734897631686</v>
      </c>
      <c r="AG23" s="30">
        <v>26.921573572998692</v>
      </c>
      <c r="AH23" s="30">
        <v>326.0906343633078</v>
      </c>
      <c r="AI23" s="30">
        <v>2352.2958899899777</v>
      </c>
      <c r="AJ23" s="32">
        <f>(AG23-AF23)/AF23</f>
        <v>-0.38333515696660247</v>
      </c>
      <c r="AK23" s="36">
        <f t="shared" ref="AK23:AK26" si="12">(AI23-AH23)/AH23</f>
        <v>6.2136260355432693</v>
      </c>
      <c r="AL23" s="49">
        <f>kWh_in_MMBtu*(AI23-AH23)*Elec_source_E+(AG23-AF23)*Gas_source_E</f>
        <v>3.4509506082114356</v>
      </c>
      <c r="AM23" s="50">
        <f>(AI23-AH23)*Elec_emissions/1000+(AG23-AF23)*Gas_emissions</f>
        <v>486.03372696012775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1696</v>
      </c>
      <c r="F24" s="30">
        <v>41.995276104220494</v>
      </c>
      <c r="G24" s="31">
        <v>32.327046984677132</v>
      </c>
      <c r="H24" s="31">
        <v>315.4146812026886</v>
      </c>
      <c r="I24" s="30">
        <v>1111.7438962003616</v>
      </c>
      <c r="J24" s="37">
        <f t="shared" ref="J24:J26" si="15">(G24-F24)/F24</f>
        <v>-0.23022182532029387</v>
      </c>
      <c r="K24" s="38">
        <f t="shared" si="10"/>
        <v>2.5247056096477132</v>
      </c>
      <c r="L24" s="49">
        <f>kWh_in_MMBtu*(I24-H24)*Elec_source_E+(G24-F24)*Gas_source_E</f>
        <v>-2.0129780354821349</v>
      </c>
      <c r="M24" s="50">
        <f>(I24-H24)*Elec_emissions/1000+(G24-F24)*Gas_emissions</f>
        <v>-263.3670019662577</v>
      </c>
      <c r="N24" s="6"/>
      <c r="O24" s="16">
        <v>2</v>
      </c>
      <c r="P24" s="17" t="s">
        <v>23</v>
      </c>
      <c r="Q24" s="18">
        <v>3779</v>
      </c>
      <c r="R24" s="18">
        <v>1334</v>
      </c>
      <c r="S24" s="30">
        <v>41.046592093888592</v>
      </c>
      <c r="T24" s="31">
        <v>32.495622497566792</v>
      </c>
      <c r="U24" s="31">
        <v>307.05713367056575</v>
      </c>
      <c r="V24" s="30">
        <v>914.96810232547182</v>
      </c>
      <c r="W24" s="37">
        <f t="shared" ref="W24:W26" si="16">(T24-S24)/S24</f>
        <v>-0.20832349679024753</v>
      </c>
      <c r="X24" s="38">
        <f t="shared" si="11"/>
        <v>1.9797975750894596</v>
      </c>
      <c r="Y24" s="49">
        <f>kWh_in_MMBtu*(V24-U24)*Elec_source_E+(T24-S24)*Gas_source_E</f>
        <v>-2.8123451407273272</v>
      </c>
      <c r="Z24" s="50">
        <f>(V24-U24)*Elec_emissions/1000+(T24-S24)*Gas_emissions</f>
        <v>-373.08998223507092</v>
      </c>
      <c r="AA24" s="6"/>
      <c r="AB24" s="16">
        <v>2</v>
      </c>
      <c r="AC24" s="17" t="s">
        <v>23</v>
      </c>
      <c r="AD24" s="18">
        <v>1341</v>
      </c>
      <c r="AE24" s="18">
        <v>314</v>
      </c>
      <c r="AF24" s="30">
        <v>42.937217711607836</v>
      </c>
      <c r="AG24" s="31">
        <v>29.121739080078239</v>
      </c>
      <c r="AH24" s="31">
        <v>328.4033755864503</v>
      </c>
      <c r="AI24" s="30">
        <v>1870.7264786692763</v>
      </c>
      <c r="AJ24" s="37">
        <f t="shared" ref="AJ24:AJ26" si="17">(AG24-AF24)/AF24</f>
        <v>-0.32175998743846551</v>
      </c>
      <c r="AK24" s="38">
        <f t="shared" si="12"/>
        <v>4.6964288973236155</v>
      </c>
      <c r="AL24" s="49">
        <f>kWh_in_MMBtu*(AI24-AH24)*Elec_source_E+(AG24-AF24)*Gas_source_E</f>
        <v>1.4530285729921122</v>
      </c>
      <c r="AM24" s="50">
        <f>(AI24-AH24)*Elec_emissions/1000+(AG24-AF24)*Gas_emissions</f>
        <v>211.66243304757836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48.610108398203927</v>
      </c>
      <c r="AU24" s="31">
        <v>462.71714727248536</v>
      </c>
      <c r="AV24" s="30">
        <v>1615.4601073225224</v>
      </c>
      <c r="AW24" s="37">
        <f t="shared" ref="AW24:AW26" si="18">(AT24-AS24)/AS24</f>
        <v>-0.21847340664633425</v>
      </c>
      <c r="AX24" s="38">
        <f t="shared" si="13"/>
        <v>2.4912475512198999</v>
      </c>
      <c r="AY24" s="49">
        <f>kWh_in_MMBtu*(AV24-AU24)*Elec_source_E+(AT24-AS24)*Gas_source_E</f>
        <v>-2.4706937993119311</v>
      </c>
      <c r="AZ24" s="50">
        <f>(AV24-AU24)*Elec_emissions/1000+(AT24-AS24)*Gas_emissions</f>
        <v>-321.46672937766971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2505</v>
      </c>
      <c r="F25" s="30">
        <v>42.023906202383365</v>
      </c>
      <c r="G25" s="31">
        <v>33.7261198569472</v>
      </c>
      <c r="H25" s="31">
        <v>321.15816160005062</v>
      </c>
      <c r="I25" s="30">
        <v>944.2303782576862</v>
      </c>
      <c r="J25" s="37">
        <f t="shared" si="15"/>
        <v>-0.19745395169774962</v>
      </c>
      <c r="K25" s="38">
        <f t="shared" si="10"/>
        <v>1.9400790363022722</v>
      </c>
      <c r="L25" s="49">
        <f>kWh_in_MMBtu*(I25-H25)*Elec_source_E+(G25-F25)*Gas_source_E</f>
        <v>-2.3740611489299459</v>
      </c>
      <c r="M25" s="50">
        <f>(I25-H25)*Elec_emissions/1000+(G25-F25)*Gas_emissions</f>
        <v>-313.8275897589142</v>
      </c>
      <c r="N25" s="6"/>
      <c r="O25" s="16">
        <v>3</v>
      </c>
      <c r="P25" s="17" t="s">
        <v>24</v>
      </c>
      <c r="Q25" s="18">
        <v>3779</v>
      </c>
      <c r="R25" s="18">
        <v>1934</v>
      </c>
      <c r="S25" s="30">
        <v>41.434079812137654</v>
      </c>
      <c r="T25" s="31">
        <v>34.222524469837893</v>
      </c>
      <c r="U25" s="31">
        <v>316.59376371029606</v>
      </c>
      <c r="V25" s="30">
        <v>766.62220201792502</v>
      </c>
      <c r="W25" s="37">
        <f t="shared" si="16"/>
        <v>-0.17404888379317202</v>
      </c>
      <c r="X25" s="38">
        <f t="shared" si="11"/>
        <v>1.4214696873165016</v>
      </c>
      <c r="Y25" s="49">
        <f>kWh_in_MMBtu*(V25-U25)*Elec_source_E+(T25-S25)*Gas_source_E</f>
        <v>-3.0426523886732353</v>
      </c>
      <c r="Z25" s="50">
        <f>(V25-U25)*Elec_emissions/1000+(T25-S25)*Gas_emissions</f>
        <v>-405.75728601877233</v>
      </c>
      <c r="AA25" s="6"/>
      <c r="AB25" s="16">
        <v>3</v>
      </c>
      <c r="AC25" s="17" t="s">
        <v>24</v>
      </c>
      <c r="AD25" s="18">
        <v>1341</v>
      </c>
      <c r="AE25" s="18">
        <v>499</v>
      </c>
      <c r="AF25" s="30">
        <v>40.882638714175727</v>
      </c>
      <c r="AG25" s="31">
        <v>28.852941236974356</v>
      </c>
      <c r="AH25" s="31">
        <v>316.0669410092072</v>
      </c>
      <c r="AI25" s="30">
        <v>1578.9823379569398</v>
      </c>
      <c r="AJ25" s="37">
        <f t="shared" si="17"/>
        <v>-0.29424953612473576</v>
      </c>
      <c r="AK25" s="38">
        <f t="shared" si="12"/>
        <v>3.995721263714648</v>
      </c>
      <c r="AL25" s="49">
        <f>kWh_in_MMBtu*(AI25-AH25)*Elec_source_E+(AG25-AF25)*Gas_source_E</f>
        <v>0.40822932883152241</v>
      </c>
      <c r="AM25" s="50">
        <f>(AI25-AH25)*Elec_emissions/1000+(AG25-AF25)*Gas_emissions</f>
        <v>67.913458013401623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54.973210706291539</v>
      </c>
      <c r="AU25" s="31">
        <v>485.59985365640898</v>
      </c>
      <c r="AV25" s="30">
        <v>1361.1868524797981</v>
      </c>
      <c r="AW25" s="37">
        <f t="shared" si="18"/>
        <v>-0.17716843531565973</v>
      </c>
      <c r="AX25" s="38">
        <f t="shared" si="13"/>
        <v>1.8031039182374207</v>
      </c>
      <c r="AY25" s="49">
        <f>kWh_in_MMBtu*(AV25-AU25)*Elec_source_E+(AT25-AS25)*Gas_source_E</f>
        <v>-3.5279655557276985</v>
      </c>
      <c r="AZ25" s="50">
        <f>(AV25-AU25)*Elec_emissions/1000+(AT25-AS25)*Gas_emissions</f>
        <v>-466.87485048297481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4023</v>
      </c>
      <c r="F26" s="39">
        <v>46.617140321230494</v>
      </c>
      <c r="G26" s="40">
        <v>39.306318327855926</v>
      </c>
      <c r="H26" s="40">
        <v>348.36088982560864</v>
      </c>
      <c r="I26" s="39">
        <v>857.70028931321394</v>
      </c>
      <c r="J26" s="41">
        <f t="shared" si="15"/>
        <v>-0.15682690836454108</v>
      </c>
      <c r="K26" s="42">
        <f t="shared" si="10"/>
        <v>1.4621027054517612</v>
      </c>
      <c r="L26" s="51">
        <f>kWh_in_MMBtu*(I26-H26)*Elec_source_E+(G26-F26)*Gas_source_E</f>
        <v>-2.5158779967093174</v>
      </c>
      <c r="M26" s="52">
        <f>(I26-H26)*Elec_emissions/1000+(G26-F26)*Gas_emissions</f>
        <v>-334.11134617108337</v>
      </c>
      <c r="N26" s="6"/>
      <c r="O26" s="19">
        <v>4</v>
      </c>
      <c r="P26" s="14" t="s">
        <v>25</v>
      </c>
      <c r="Q26" s="13">
        <v>3779</v>
      </c>
      <c r="R26" s="13">
        <v>3304</v>
      </c>
      <c r="S26" s="39">
        <v>46.724028984544063</v>
      </c>
      <c r="T26" s="40">
        <v>40.587082540590593</v>
      </c>
      <c r="U26" s="40">
        <v>348.05206889535015</v>
      </c>
      <c r="V26" s="39">
        <v>708.85152763863539</v>
      </c>
      <c r="W26" s="41">
        <f t="shared" si="16"/>
        <v>-0.13134454749147431</v>
      </c>
      <c r="X26" s="42">
        <f t="shared" si="11"/>
        <v>1.036624950652909</v>
      </c>
      <c r="Y26" s="51">
        <f>kWh_in_MMBtu*(V26-U26)*Elec_source_E+(T26-S26)*Gas_source_E</f>
        <v>-2.826601945662472</v>
      </c>
      <c r="Z26" s="52">
        <f>(V26-U26)*Elec_emissions/1000+(T26-S26)*Gas_emissions</f>
        <v>-377.52871424842328</v>
      </c>
      <c r="AA26" s="6"/>
      <c r="AB26" s="19">
        <v>4</v>
      </c>
      <c r="AC26" s="14" t="s">
        <v>25</v>
      </c>
      <c r="AD26" s="13">
        <v>1341</v>
      </c>
      <c r="AE26" s="13">
        <v>612</v>
      </c>
      <c r="AF26" s="39">
        <v>40.530300869590157</v>
      </c>
      <c r="AG26" s="40">
        <v>27.421200307340794</v>
      </c>
      <c r="AH26" s="40">
        <v>315.87090030132111</v>
      </c>
      <c r="AI26" s="39">
        <v>1607.2137924129513</v>
      </c>
      <c r="AJ26" s="41">
        <f t="shared" si="17"/>
        <v>-0.32343950775073343</v>
      </c>
      <c r="AK26" s="42">
        <f t="shared" si="12"/>
        <v>4.0881983458424616</v>
      </c>
      <c r="AL26" s="51">
        <f>kWh_in_MMBtu*(AI26-AH26)*Elec_source_E+(AG26-AF26)*Gas_source_E</f>
        <v>-0.46397915713952997</v>
      </c>
      <c r="AM26" s="52">
        <f>(AI26-AH26)*Elec_emissions/1000+(AG26-AF26)*Gas_emissions</f>
        <v>-49.42521752034645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69.096272137741039</v>
      </c>
      <c r="AU26" s="40">
        <v>553.33541774438527</v>
      </c>
      <c r="AV26" s="39">
        <v>1208.9826262338047</v>
      </c>
      <c r="AW26" s="41">
        <f t="shared" si="18"/>
        <v>-0.13155429991132986</v>
      </c>
      <c r="AX26" s="42">
        <f t="shared" si="13"/>
        <v>1.1849001301273965</v>
      </c>
      <c r="AY26" s="51">
        <f>kWh_in_MMBtu*(AV26-AU26)*Elec_source_E+(AT26-AS26)*Gas_source_E</f>
        <v>-4.3896232694359014</v>
      </c>
      <c r="AZ26" s="52">
        <f>(AV26-AU26)*Elec_emissions/1000+(AT26-AS26)*Gas_emissions</f>
        <v>-585.31943497638474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37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37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37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37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37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2700</v>
      </c>
      <c r="F38" s="30">
        <v>26.321780390333863</v>
      </c>
      <c r="G38" s="30">
        <v>19.260326199405426</v>
      </c>
      <c r="H38" s="30">
        <v>260.48372621346851</v>
      </c>
      <c r="I38" s="30">
        <v>924.48791110762079</v>
      </c>
      <c r="J38" s="32">
        <f>(G38-F38)/F38</f>
        <v>-0.26827418534050274</v>
      </c>
      <c r="K38" s="36">
        <f t="shared" ref="K38:K41" si="20">(I38-H38)/H38</f>
        <v>2.5491196496091106</v>
      </c>
      <c r="L38" s="49">
        <f>kWh_in_MMBtu*(I38-H38)*Elec_source_E+(G38-F38)*Gas_source_E</f>
        <v>-0.58824704463134392</v>
      </c>
      <c r="M38" s="50">
        <f>(I38-H38)*Elec_emissions/1000+(G38-F38)*Gas_emissions</f>
        <v>-72.571681230382751</v>
      </c>
      <c r="N38" s="6"/>
      <c r="O38" s="16">
        <v>1</v>
      </c>
      <c r="P38" s="17" t="s">
        <v>22</v>
      </c>
      <c r="Q38" s="18">
        <v>3462</v>
      </c>
      <c r="R38" s="18">
        <v>2565</v>
      </c>
      <c r="S38" s="30">
        <v>25.823317189626195</v>
      </c>
      <c r="T38" s="30">
        <v>18.886334956916834</v>
      </c>
      <c r="U38" s="30">
        <v>257.54649957713173</v>
      </c>
      <c r="V38" s="30">
        <v>904.85845292814827</v>
      </c>
      <c r="W38" s="32">
        <f>(T38-S38)/S38</f>
        <v>-0.26863249913903792</v>
      </c>
      <c r="X38" s="36">
        <f t="shared" ref="X38:X41" si="21">(V38-U38)/U38</f>
        <v>2.5133789603580121</v>
      </c>
      <c r="Y38" s="49">
        <f>kWh_in_MMBtu*(V38-U38)*Elec_source_E+(T38-S38)*Gas_source_E</f>
        <v>-0.63127735897823456</v>
      </c>
      <c r="Z38" s="50">
        <f>(V38-U38)*Elec_emissions/1000+(T38-S38)*Gas_emissions</f>
        <v>-78.544808035898086</v>
      </c>
      <c r="AA38" s="6"/>
      <c r="AB38" s="16">
        <v>1</v>
      </c>
      <c r="AC38" s="17" t="s">
        <v>22</v>
      </c>
      <c r="AD38" s="18">
        <v>1135</v>
      </c>
      <c r="AE38" s="18">
        <v>77</v>
      </c>
      <c r="AF38" s="30">
        <v>29.030912788356378</v>
      </c>
      <c r="AG38" s="30">
        <v>18.523768742167352</v>
      </c>
      <c r="AH38" s="30">
        <v>260.98846400501509</v>
      </c>
      <c r="AI38" s="30">
        <v>1510.6122388853621</v>
      </c>
      <c r="AJ38" s="32">
        <f>(AG38-AF38)/AF38</f>
        <v>-0.36192951020138769</v>
      </c>
      <c r="AK38" s="36">
        <f t="shared" ref="AK38:AK41" si="22">(AI38-AH38)/AH38</f>
        <v>4.788042182800595</v>
      </c>
      <c r="AL38" s="49">
        <f>kWh_in_MMBtu*(AI38-AH38)*Elec_source_E+(AG38-AF38)*Gas_source_E</f>
        <v>1.9255142799589482</v>
      </c>
      <c r="AM38" s="50">
        <f>(AI38-AH38)*Elec_emissions/1000+(AG38-AF38)*Gas_emissions</f>
        <v>272.40279388623753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36.777610013036039</v>
      </c>
      <c r="AU38" s="30">
        <v>389.70995918337053</v>
      </c>
      <c r="AV38" s="30">
        <v>1014.4532040638288</v>
      </c>
      <c r="AW38" s="32">
        <f>(AT38-AS38)/AS38</f>
        <v>-0.17850787651893479</v>
      </c>
      <c r="AX38" s="36">
        <f t="shared" ref="AX38:AX41" si="23">(AV38-AU38)/AU38</f>
        <v>1.6030979710900777</v>
      </c>
      <c r="AY38" s="49">
        <f>kWh_in_MMBtu*(AV38-AU38)*Elec_source_E+(AT38-AS38)*Gas_source_E</f>
        <v>-2.0225033496958549</v>
      </c>
      <c r="AZ38" s="50">
        <f>(AV38-AU38)*Elec_emissions/1000+(AT38-AS38)*Gas_emissions</f>
        <v>-266.39865240007089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2802</v>
      </c>
      <c r="F39" s="30">
        <v>26.713991653306323</v>
      </c>
      <c r="G39" s="31">
        <v>19.40338356217622</v>
      </c>
      <c r="H39" s="31">
        <v>263.90570670884591</v>
      </c>
      <c r="I39" s="30">
        <v>914.8049637562716</v>
      </c>
      <c r="J39" s="37">
        <f t="shared" ref="J39:J41" si="25">(G39-F39)/F39</f>
        <v>-0.27366213877757528</v>
      </c>
      <c r="K39" s="38">
        <f t="shared" si="20"/>
        <v>2.466408419752478</v>
      </c>
      <c r="L39" s="49">
        <f>kWh_in_MMBtu*(I39-H39)*Elec_source_E+(G39-F39)*Gas_source_E</f>
        <v>-1.0001243617248994</v>
      </c>
      <c r="M39" s="50">
        <f>(I39-H39)*Elec_emissions/1000+(G39-F39)*Gas_emissions</f>
        <v>-128.25186964916827</v>
      </c>
      <c r="N39" s="6"/>
      <c r="O39" s="16">
        <v>2</v>
      </c>
      <c r="P39" s="17" t="s">
        <v>23</v>
      </c>
      <c r="Q39" s="18">
        <v>3462</v>
      </c>
      <c r="R39" s="18">
        <v>2662</v>
      </c>
      <c r="S39" s="30">
        <v>26.292585456702543</v>
      </c>
      <c r="T39" s="31">
        <v>19.096467004006747</v>
      </c>
      <c r="U39" s="31">
        <v>261.30560004889554</v>
      </c>
      <c r="V39" s="30">
        <v>896.12780763785429</v>
      </c>
      <c r="W39" s="37">
        <f t="shared" ref="W39:W41" si="26">(T39-S39)/S39</f>
        <v>-0.27369383146233539</v>
      </c>
      <c r="X39" s="38">
        <f t="shared" si="21"/>
        <v>2.4294244266872607</v>
      </c>
      <c r="Y39" s="49">
        <f>kWh_in_MMBtu*(V39-U39)*Elec_source_E+(T39-S39)*Gas_source_E</f>
        <v>-1.0474493493439585</v>
      </c>
      <c r="Z39" s="50">
        <f>(V39-U39)*Elec_emissions/1000+(T39-S39)*Gas_emissions</f>
        <v>-134.79792271193594</v>
      </c>
      <c r="AA39" s="6"/>
      <c r="AB39" s="16">
        <v>2</v>
      </c>
      <c r="AC39" s="17" t="s">
        <v>23</v>
      </c>
      <c r="AD39" s="18">
        <v>1135</v>
      </c>
      <c r="AE39" s="18">
        <v>79</v>
      </c>
      <c r="AF39" s="30">
        <v>26.93250267865357</v>
      </c>
      <c r="AG39" s="31">
        <v>16.59582261713469</v>
      </c>
      <c r="AH39" s="31">
        <v>256.3174655246159</v>
      </c>
      <c r="AI39" s="30">
        <v>1496.6723548297498</v>
      </c>
      <c r="AJ39" s="37">
        <f t="shared" ref="AJ39:AJ41" si="27">(AG39-AF39)/AF39</f>
        <v>-0.38379946285911365</v>
      </c>
      <c r="AK39" s="38">
        <f t="shared" si="22"/>
        <v>4.8391352761172417</v>
      </c>
      <c r="AL39" s="49">
        <f>kWh_in_MMBtu*(AI39-AH39)*Elec_source_E+(AG39-AF39)*Gas_source_E</f>
        <v>2.0120886014861341</v>
      </c>
      <c r="AM39" s="50">
        <f>(AI39-AH39)*Elec_emissions/1000+(AG39-AF39)*Gas_emissions</f>
        <v>283.98404000638948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36.433042455707323</v>
      </c>
      <c r="AU39" s="31">
        <v>387.20005068166358</v>
      </c>
      <c r="AV39" s="30">
        <v>976.29784395996887</v>
      </c>
      <c r="AW39" s="37">
        <f t="shared" ref="AW39:AW41" si="28">(AT39-AS39)/AS39</f>
        <v>-0.187141513985216</v>
      </c>
      <c r="AX39" s="38">
        <f t="shared" si="23"/>
        <v>1.5214300520911654</v>
      </c>
      <c r="AY39" s="49">
        <f>kWh_in_MMBtu*(AV39-AU39)*Elec_source_E+(AT39-AS39)*Gas_source_E</f>
        <v>-2.8359556248678084</v>
      </c>
      <c r="AZ39" s="50">
        <f>(AV39-AU39)*Elec_emissions/1000+(AT39-AS39)*Gas_emissions</f>
        <v>-376.46569931635486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3234</v>
      </c>
      <c r="F40" s="30">
        <v>27.350971789481445</v>
      </c>
      <c r="G40" s="31">
        <v>19.212050724253938</v>
      </c>
      <c r="H40" s="31">
        <v>268.76024865737935</v>
      </c>
      <c r="I40" s="30">
        <v>983.44268846099237</v>
      </c>
      <c r="J40" s="37">
        <f t="shared" si="25"/>
        <v>-0.29757337793597333</v>
      </c>
      <c r="K40" s="38">
        <f t="shared" si="20"/>
        <v>2.6591820902603187</v>
      </c>
      <c r="L40" s="49">
        <f>kWh_in_MMBtu*(I40-H40)*Elec_source_E+(G40-F40)*Gas_source_E</f>
        <v>-1.2201314690849419</v>
      </c>
      <c r="M40" s="50">
        <f>(I40-H40)*Elec_emissions/1000+(G40-F40)*Gas_emissions</f>
        <v>-157.27312911399008</v>
      </c>
      <c r="N40" s="6"/>
      <c r="O40" s="16">
        <v>3</v>
      </c>
      <c r="P40" s="17" t="s">
        <v>24</v>
      </c>
      <c r="Q40" s="18">
        <v>3462</v>
      </c>
      <c r="R40" s="18">
        <v>2932</v>
      </c>
      <c r="S40" s="30">
        <v>27.194654717448593</v>
      </c>
      <c r="T40" s="31">
        <v>19.233098182598109</v>
      </c>
      <c r="U40" s="31">
        <v>267.59923223436147</v>
      </c>
      <c r="V40" s="30">
        <v>956.57560952834706</v>
      </c>
      <c r="W40" s="37">
        <f t="shared" si="26"/>
        <v>-0.29276181726044131</v>
      </c>
      <c r="X40" s="38">
        <f t="shared" si="21"/>
        <v>2.5746575262614546</v>
      </c>
      <c r="Y40" s="49">
        <f>kWh_in_MMBtu*(V40-U40)*Elec_source_E+(T40-S40)*Gas_source_E</f>
        <v>-1.3020097217720163</v>
      </c>
      <c r="Z40" s="50">
        <f>(V40-U40)*Elec_emissions/1000+(T40-S40)*Gas_emissions</f>
        <v>-168.57715803756605</v>
      </c>
      <c r="AA40" s="6"/>
      <c r="AB40" s="16">
        <v>3</v>
      </c>
      <c r="AC40" s="17" t="s">
        <v>24</v>
      </c>
      <c r="AD40" s="18">
        <v>1135</v>
      </c>
      <c r="AE40" s="18">
        <v>234</v>
      </c>
      <c r="AF40" s="30">
        <v>23.977198746229774</v>
      </c>
      <c r="AG40" s="31">
        <v>13.86443211965539</v>
      </c>
      <c r="AH40" s="31">
        <v>248.48417812020134</v>
      </c>
      <c r="AI40" s="30">
        <v>1318.9705129394056</v>
      </c>
      <c r="AJ40" s="37">
        <f t="shared" si="27"/>
        <v>-0.42176597581752695</v>
      </c>
      <c r="AK40" s="38">
        <f t="shared" si="22"/>
        <v>4.3080663844173168</v>
      </c>
      <c r="AL40" s="49">
        <f>kWh_in_MMBtu*(AI40-AH40)*Elec_source_E+(AG40-AF40)*Gas_source_E</f>
        <v>0.43756472499856969</v>
      </c>
      <c r="AM40" s="50">
        <f>(AI40-AH40)*Elec_emissions/1000+(AG40-AF40)*Gas_emissions</f>
        <v>69.910436720688722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36.706633159709689</v>
      </c>
      <c r="AU40" s="31">
        <v>388.59408186309025</v>
      </c>
      <c r="AV40" s="30">
        <v>987.27746055752698</v>
      </c>
      <c r="AW40" s="37">
        <f t="shared" si="28"/>
        <v>-0.19680448260086822</v>
      </c>
      <c r="AX40" s="38">
        <f t="shared" si="23"/>
        <v>1.5406394657995981</v>
      </c>
      <c r="AY40" s="49">
        <f>kWh_in_MMBtu*(AV40-AU40)*Elec_source_E+(AT40-AS40)*Gas_source_E</f>
        <v>-3.3941590063959577</v>
      </c>
      <c r="AZ40" s="50">
        <f>(AV40-AU40)*Elec_emissions/1000+(AT40-AS40)*Gas_emissions</f>
        <v>-451.64874089935688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3557</v>
      </c>
      <c r="F41" s="39">
        <v>27.591190331923332</v>
      </c>
      <c r="G41" s="40">
        <v>17.376514984784794</v>
      </c>
      <c r="H41" s="40">
        <v>270.33565376990089</v>
      </c>
      <c r="I41" s="39">
        <v>1206.2111024038581</v>
      </c>
      <c r="J41" s="41">
        <f t="shared" si="25"/>
        <v>-0.37021510214874775</v>
      </c>
      <c r="K41" s="42">
        <f t="shared" si="20"/>
        <v>3.4619016603357018</v>
      </c>
      <c r="L41" s="51">
        <f>kWh_in_MMBtu*(I41-H41)*Elec_source_E+(G41-F41)*Gas_source_E</f>
        <v>-1.1146415244536954</v>
      </c>
      <c r="M41" s="52">
        <f>(I41-H41)*Elec_emissions/1000+(G41-F41)*Gas_emissions</f>
        <v>-140.79437371559129</v>
      </c>
      <c r="N41" s="6"/>
      <c r="O41" s="19">
        <v>4</v>
      </c>
      <c r="P41" s="14" t="s">
        <v>25</v>
      </c>
      <c r="Q41" s="13">
        <v>3462</v>
      </c>
      <c r="R41" s="13">
        <v>3087</v>
      </c>
      <c r="S41" s="39">
        <v>27.574560802238594</v>
      </c>
      <c r="T41" s="40">
        <v>17.500380497785823</v>
      </c>
      <c r="U41" s="40">
        <v>269.86647833753756</v>
      </c>
      <c r="V41" s="39">
        <v>1189.1852150634259</v>
      </c>
      <c r="W41" s="41">
        <f t="shared" si="26"/>
        <v>-0.36534327334181566</v>
      </c>
      <c r="X41" s="42">
        <f t="shared" si="21"/>
        <v>3.4065688424482401</v>
      </c>
      <c r="Y41" s="51">
        <f>kWh_in_MMBtu*(V41-U41)*Elec_source_E+(T41-S41)*Gas_source_E</f>
        <v>-1.138755822046571</v>
      </c>
      <c r="Z41" s="52">
        <f>(V41-U41)*Elec_emissions/1000+(T41-S41)*Gas_emissions</f>
        <v>-144.21506155511565</v>
      </c>
      <c r="AA41" s="6"/>
      <c r="AB41" s="19">
        <v>4</v>
      </c>
      <c r="AC41" s="14" t="s">
        <v>25</v>
      </c>
      <c r="AD41" s="13">
        <v>1135</v>
      </c>
      <c r="AE41" s="13">
        <v>395</v>
      </c>
      <c r="AF41" s="39">
        <v>24.477099969436132</v>
      </c>
      <c r="AG41" s="40">
        <v>13.276488465767121</v>
      </c>
      <c r="AH41" s="40">
        <v>252.80737787560594</v>
      </c>
      <c r="AI41" s="39">
        <v>1344.225431584013</v>
      </c>
      <c r="AJ41" s="41">
        <f t="shared" si="27"/>
        <v>-0.45759552878629006</v>
      </c>
      <c r="AK41" s="42">
        <f t="shared" si="22"/>
        <v>4.3171922547507302</v>
      </c>
      <c r="AL41" s="51">
        <f>kWh_in_MMBtu*(AI41-AH41)*Elec_source_E+(AG41-AF41)*Gas_source_E</f>
        <v>-0.52409407030764754</v>
      </c>
      <c r="AM41" s="52">
        <f>(AI41-AH41)*Elec_emissions/1000+(AG41-AF41)*Gas_emissions</f>
        <v>-59.568040947320924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34.96766341829872</v>
      </c>
      <c r="AU41" s="40">
        <v>391.91503580029104</v>
      </c>
      <c r="AV41" s="39">
        <v>1248.6294081059696</v>
      </c>
      <c r="AW41" s="41">
        <f t="shared" si="28"/>
        <v>-0.24401387094605118</v>
      </c>
      <c r="AX41" s="42">
        <f t="shared" si="23"/>
        <v>2.1859696466002299</v>
      </c>
      <c r="AY41" s="51">
        <f>kWh_in_MMBtu*(AV41-AU41)*Elec_source_E+(AT41-AS41)*Gas_source_E</f>
        <v>-3.1306450909112513</v>
      </c>
      <c r="AZ41" s="52">
        <f>(AV41-AU41)*Elec_emissions/1000+(AT41-AS41)*Gas_emissions</f>
        <v>-413.48342104854964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37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37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37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561</v>
      </c>
      <c r="F53" s="30">
        <v>31.71235678668797</v>
      </c>
      <c r="G53" s="30">
        <v>23.897014423220785</v>
      </c>
      <c r="H53" s="30">
        <v>277.8110379960238</v>
      </c>
      <c r="I53" s="30">
        <v>1306.5702410737817</v>
      </c>
      <c r="J53" s="32">
        <f>(G53-F53)/F53</f>
        <v>-0.24644470343332742</v>
      </c>
      <c r="K53" s="36">
        <f t="shared" ref="K53:K56" si="30">(I53-H53)/H53</f>
        <v>3.7030897350179521</v>
      </c>
      <c r="L53" s="49">
        <f>kWh_in_MMBtu*(I53-H53)*Elec_source_E+(G53-F53)*Gas_source_E</f>
        <v>2.4950322041280373</v>
      </c>
      <c r="M53" s="50">
        <f>(I53-H53)*Elec_emissions/1000+(G53-F53)*Gas_emissions</f>
        <v>346.96055384538386</v>
      </c>
      <c r="O53" s="16">
        <v>1</v>
      </c>
      <c r="P53" s="17" t="s">
        <v>22</v>
      </c>
      <c r="Q53" s="18">
        <v>794</v>
      </c>
      <c r="R53" s="18">
        <v>178</v>
      </c>
      <c r="S53" s="30">
        <v>43.183279321001606</v>
      </c>
      <c r="T53" s="30">
        <v>33.129640940162652</v>
      </c>
      <c r="U53" s="30">
        <v>315.72573351897103</v>
      </c>
      <c r="V53" s="30">
        <v>1193.8323455833674</v>
      </c>
      <c r="W53" s="32">
        <f>(T53-S53)/S53</f>
        <v>-0.23281322166631988</v>
      </c>
      <c r="X53" s="36">
        <f t="shared" ref="X53:X56" si="31">(V53-U53)/U53</f>
        <v>2.7812323128600269</v>
      </c>
      <c r="Y53" s="49">
        <f>kWh_in_MMBtu*(V53-U53)*Elec_source_E+(T53-S53)*Gas_source_E</f>
        <v>-1.5575764975766084</v>
      </c>
      <c r="Z53" s="50">
        <f>(V53-U53)*Elec_emissions/1000+(T53-S53)*Gas_emissions</f>
        <v>-201.11782804169411</v>
      </c>
      <c r="AB53" s="16">
        <v>1</v>
      </c>
      <c r="AC53" s="17" t="s">
        <v>22</v>
      </c>
      <c r="AD53" s="18">
        <v>661</v>
      </c>
      <c r="AE53" s="18">
        <v>383</v>
      </c>
      <c r="AF53" s="30">
        <v>26.381223076223669</v>
      </c>
      <c r="AG53" s="30">
        <v>19.606133169916198</v>
      </c>
      <c r="AH53" s="30">
        <v>260.19010900624676</v>
      </c>
      <c r="AI53" s="30">
        <v>870.5872014726458</v>
      </c>
      <c r="AJ53" s="32">
        <f>(AG53-AF53)/AF53</f>
        <v>-0.25681485224290401</v>
      </c>
      <c r="AK53" s="36">
        <f t="shared" ref="AK53:AK56" si="32">(AI53-AH53)/AH53</f>
        <v>2.3459657817036557</v>
      </c>
      <c r="AL53" s="49">
        <f>kWh_in_MMBtu*(AI53-AH53)*Elec_source_E+(AG53-AF53)*Gas_source_E</f>
        <v>-0.85002017697876919</v>
      </c>
      <c r="AM53" s="50">
        <f>(AI53-AH53)*Elec_emissions/1000+(AG53-AF53)*Gas_emissions</f>
        <v>-108.42084378105403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633</v>
      </c>
      <c r="F54" s="30">
        <v>32.122150049608194</v>
      </c>
      <c r="G54" s="31">
        <v>24.654099192453145</v>
      </c>
      <c r="H54" s="31">
        <v>281.77179724760697</v>
      </c>
      <c r="I54" s="30">
        <v>1226.7873190956177</v>
      </c>
      <c r="J54" s="37">
        <f t="shared" ref="J54:J56" si="35">(G54-F54)/F54</f>
        <v>-0.23248913430831009</v>
      </c>
      <c r="K54" s="38">
        <f t="shared" si="30"/>
        <v>3.3538328927134549</v>
      </c>
      <c r="L54" s="49">
        <f>kWh_in_MMBtu*(I54-H54)*Elec_source_E+(G54-F54)*Gas_source_E</f>
        <v>1.9770315438637152</v>
      </c>
      <c r="M54" s="50">
        <f>(I54-H54)*Elec_emissions/1000+(G54-F54)*Gas_emissions</f>
        <v>276.24909276521544</v>
      </c>
      <c r="O54" s="16">
        <v>2</v>
      </c>
      <c r="P54" s="17" t="s">
        <v>23</v>
      </c>
      <c r="Q54" s="18">
        <v>794</v>
      </c>
      <c r="R54" s="18">
        <v>226</v>
      </c>
      <c r="S54" s="30">
        <v>41.484900987900424</v>
      </c>
      <c r="T54" s="31">
        <v>32.946882769881348</v>
      </c>
      <c r="U54" s="31">
        <v>310.38281021835758</v>
      </c>
      <c r="V54" s="30">
        <v>986.38192249492192</v>
      </c>
      <c r="W54" s="37">
        <f t="shared" ref="W54:W56" si="36">(T54-S54)/S54</f>
        <v>-0.20581025902675512</v>
      </c>
      <c r="X54" s="38">
        <f t="shared" si="31"/>
        <v>2.1779528054436774</v>
      </c>
      <c r="Y54" s="49">
        <f>kWh_in_MMBtu*(V54-U54)*Elec_source_E+(T54-S54)*Gas_source_E</f>
        <v>-2.0692857815025283</v>
      </c>
      <c r="Z54" s="50">
        <f>(V54-U54)*Elec_emissions/1000+(T54-S54)*Gas_emissions</f>
        <v>-272.18596879867971</v>
      </c>
      <c r="AB54" s="16">
        <v>2</v>
      </c>
      <c r="AC54" s="17" t="s">
        <v>23</v>
      </c>
      <c r="AD54" s="18">
        <v>661</v>
      </c>
      <c r="AE54" s="18">
        <v>407</v>
      </c>
      <c r="AF54" s="30">
        <v>26.923177784119183</v>
      </c>
      <c r="AG54" s="31">
        <v>20.049261137173641</v>
      </c>
      <c r="AH54" s="31">
        <v>265.88460085598592</v>
      </c>
      <c r="AI54" s="30">
        <v>833.74237119339432</v>
      </c>
      <c r="AJ54" s="37">
        <f t="shared" ref="AJ54:AJ56" si="37">(AG54-AF54)/AF54</f>
        <v>-0.25531594754762449</v>
      </c>
      <c r="AK54" s="38">
        <f t="shared" si="32"/>
        <v>2.1357301946380249</v>
      </c>
      <c r="AL54" s="49">
        <f>kWh_in_MMBtu*(AI54-AH54)*Elec_source_E+(AG54-AF54)*Gas_source_E</f>
        <v>-1.4131614911812758</v>
      </c>
      <c r="AM54" s="50">
        <f>(AI54-AH54)*Elec_emissions/1000+(AG54-AF54)*Gas_emissions</f>
        <v>-184.80054903040286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821</v>
      </c>
      <c r="F55" s="30">
        <v>33.357449708300202</v>
      </c>
      <c r="G55" s="31">
        <v>26.180454291183551</v>
      </c>
      <c r="H55" s="31">
        <v>290.76908319911007</v>
      </c>
      <c r="I55" s="30">
        <v>1191.2345015067874</v>
      </c>
      <c r="J55" s="37">
        <f t="shared" si="35"/>
        <v>-0.21515420033237215</v>
      </c>
      <c r="K55" s="38">
        <f t="shared" si="30"/>
        <v>3.0968403119084886</v>
      </c>
      <c r="L55" s="49">
        <f>kWh_in_MMBtu*(I55-H55)*Elec_source_E+(G55-F55)*Gas_source_E</f>
        <v>1.8173346557147152</v>
      </c>
      <c r="M55" s="50">
        <f>(I55-H55)*Elec_emissions/1000+(G55-F55)*Gas_emissions</f>
        <v>254.25839190321517</v>
      </c>
      <c r="O55" s="16">
        <v>3</v>
      </c>
      <c r="P55" s="17" t="s">
        <v>24</v>
      </c>
      <c r="Q55" s="18">
        <v>794</v>
      </c>
      <c r="R55" s="18">
        <v>346</v>
      </c>
      <c r="S55" s="30">
        <v>42.009343473481316</v>
      </c>
      <c r="T55" s="31">
        <v>35.114269911758576</v>
      </c>
      <c r="U55" s="31">
        <v>320.32210945854689</v>
      </c>
      <c r="V55" s="30">
        <v>795.66653411259983</v>
      </c>
      <c r="W55" s="37">
        <f t="shared" si="36"/>
        <v>-0.16413190475293435</v>
      </c>
      <c r="X55" s="38">
        <f t="shared" si="31"/>
        <v>1.48395758712237</v>
      </c>
      <c r="Y55" s="49">
        <f>kWh_in_MMBtu*(V55-U55)*Elec_source_E+(T55-S55)*Gas_source_E</f>
        <v>-2.4266577591198564</v>
      </c>
      <c r="Z55" s="50">
        <f>(V55-U55)*Elec_emissions/1000+(T55-S55)*Gas_emissions</f>
        <v>-322.42502012624971</v>
      </c>
      <c r="AB55" s="16">
        <v>3</v>
      </c>
      <c r="AC55" s="17" t="s">
        <v>24</v>
      </c>
      <c r="AD55" s="18">
        <v>661</v>
      </c>
      <c r="AE55" s="18">
        <v>475</v>
      </c>
      <c r="AF55" s="30">
        <v>27.055228144610428</v>
      </c>
      <c r="AG55" s="31">
        <v>19.672874912827925</v>
      </c>
      <c r="AH55" s="31">
        <v>269.24203670276199</v>
      </c>
      <c r="AI55" s="30">
        <v>873.8965651454032</v>
      </c>
      <c r="AJ55" s="37">
        <f t="shared" si="37"/>
        <v>-0.27286235371307022</v>
      </c>
      <c r="AK55" s="38">
        <f t="shared" si="32"/>
        <v>2.2457656904080254</v>
      </c>
      <c r="AL55" s="49">
        <f>kWh_in_MMBtu*(AI55-AH55)*Elec_source_E+(AG55-AF55)*Gas_source_E</f>
        <v>-1.5734163070845222</v>
      </c>
      <c r="AM55" s="50">
        <f>(AI55-AH55)*Elec_emissions/1000+(AG55-AF55)*Gas_emissions</f>
        <v>-206.03824071642759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1150</v>
      </c>
      <c r="F56" s="39">
        <v>40.190377678933359</v>
      </c>
      <c r="G56" s="40">
        <v>33.006516040928744</v>
      </c>
      <c r="H56" s="40">
        <v>325.09652894171069</v>
      </c>
      <c r="I56" s="39">
        <v>1247.2618393542848</v>
      </c>
      <c r="J56" s="41">
        <f t="shared" si="35"/>
        <v>-0.17874581063641481</v>
      </c>
      <c r="K56" s="42">
        <f t="shared" si="30"/>
        <v>2.8365892229440477</v>
      </c>
      <c r="L56" s="51">
        <f>kWh_in_MMBtu*(I56-H56)*Elec_source_E+(G56-F56)*Gas_source_E</f>
        <v>2.0421665530994106</v>
      </c>
      <c r="M56" s="52">
        <f>(I56-H56)*Elec_emissions/1000+(G56-F56)*Gas_emissions</f>
        <v>284.80070055320471</v>
      </c>
      <c r="O56" s="19">
        <v>4</v>
      </c>
      <c r="P56" s="14" t="s">
        <v>25</v>
      </c>
      <c r="Q56" s="13">
        <v>794</v>
      </c>
      <c r="R56" s="13">
        <v>641</v>
      </c>
      <c r="S56" s="39">
        <v>50.400541477355837</v>
      </c>
      <c r="T56" s="40">
        <v>44.556723291179004</v>
      </c>
      <c r="U56" s="40">
        <v>368.37662099413734</v>
      </c>
      <c r="V56" s="39">
        <v>740.16255393228744</v>
      </c>
      <c r="W56" s="41">
        <f t="shared" si="36"/>
        <v>-0.11594752784158813</v>
      </c>
      <c r="X56" s="42">
        <f t="shared" si="31"/>
        <v>1.0092549628551672</v>
      </c>
      <c r="Y56" s="51">
        <f>kWh_in_MMBtu*(V56-U56)*Elec_source_E+(T56-S56)*Gas_source_E</f>
        <v>-2.3894724539825209</v>
      </c>
      <c r="Z56" s="52">
        <f>(V56-U56)*Elec_emissions/1000+(T56-S56)*Gas_emissions</f>
        <v>-318.46452687592421</v>
      </c>
      <c r="AB56" s="19">
        <v>4</v>
      </c>
      <c r="AC56" s="14" t="s">
        <v>25</v>
      </c>
      <c r="AD56" s="13">
        <v>661</v>
      </c>
      <c r="AE56" s="13">
        <v>509</v>
      </c>
      <c r="AF56" s="39">
        <v>27.332391441627326</v>
      </c>
      <c r="AG56" s="40">
        <v>18.460970171752976</v>
      </c>
      <c r="AH56" s="40">
        <v>270.59252303678818</v>
      </c>
      <c r="AI56" s="39">
        <v>985.99112401969762</v>
      </c>
      <c r="AJ56" s="41">
        <f t="shared" si="37"/>
        <v>-0.32457537749013593</v>
      </c>
      <c r="AK56" s="42">
        <f t="shared" si="32"/>
        <v>2.643822500910892</v>
      </c>
      <c r="AL56" s="51">
        <f>kWh_in_MMBtu*(AI56-AH56)*Elec_source_E+(AG56-AF56)*Gas_source_E</f>
        <v>-2.0108895684751475</v>
      </c>
      <c r="AM56" s="52">
        <f>(AI56-AH56)*Elec_emissions/1000+(AG56-AF56)*Gas_emissions</f>
        <v>-263.9093608423791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37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37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37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377</v>
      </c>
      <c r="F68" s="30">
        <v>29.866122671010764</v>
      </c>
      <c r="G68" s="30">
        <v>23.406482266336358</v>
      </c>
      <c r="H68" s="30">
        <v>267.57703870492918</v>
      </c>
      <c r="I68" s="30">
        <v>560</v>
      </c>
      <c r="J68" s="32">
        <f>(G68-F68)/F68</f>
        <v>-0.21628654230849953</v>
      </c>
      <c r="K68" s="36">
        <f t="shared" ref="K68:K71" si="38">(I68-H68)/H68</f>
        <v>1.0928552117565682</v>
      </c>
      <c r="L68" s="49">
        <f>kWh_in_MMBtu*(I68-H68)*Elec_source_E+(G68-F68)*Gas_source_E</f>
        <v>-3.9103677963676509</v>
      </c>
      <c r="M68" s="50">
        <f>(I68-H68)*Elec_emissions/1000+(G68-F68)*Gas_emissions</f>
        <v>-524.38415376410478</v>
      </c>
      <c r="O68" s="16">
        <v>1</v>
      </c>
      <c r="P68" s="17" t="s">
        <v>22</v>
      </c>
      <c r="Q68" s="18">
        <v>441</v>
      </c>
      <c r="R68" s="18">
        <v>113</v>
      </c>
      <c r="S68" s="30">
        <v>43.099663440077009</v>
      </c>
      <c r="T68" s="30">
        <v>37.087167055043189</v>
      </c>
      <c r="U68" s="30">
        <v>319.50390568342669</v>
      </c>
      <c r="V68" s="30">
        <v>524.74131844218232</v>
      </c>
      <c r="W68" s="32">
        <f>(T68-S68)/S68</f>
        <v>-0.13950216556547379</v>
      </c>
      <c r="X68" s="36">
        <f t="shared" ref="X68:X71" si="39">(V68-U68)/U68</f>
        <v>0.6423627664887156</v>
      </c>
      <c r="Y68" s="49">
        <f>kWh_in_MMBtu*(V68-U68)*Elec_source_E+(T68-S68)*Gas_source_E</f>
        <v>-4.3563773779297499</v>
      </c>
      <c r="Z68" s="50">
        <f>(V68-U68)*Elec_emissions/1000+(T68-S68)*Gas_emissions</f>
        <v>-585.42177044874086</v>
      </c>
      <c r="AB68" s="16">
        <v>1</v>
      </c>
      <c r="AC68" s="17" t="s">
        <v>22</v>
      </c>
      <c r="AD68" s="18">
        <v>374</v>
      </c>
      <c r="AE68" s="18">
        <v>264</v>
      </c>
      <c r="AF68" s="30">
        <v>24.201766205463485</v>
      </c>
      <c r="AG68" s="30">
        <v>17.550734610564074</v>
      </c>
      <c r="AH68" s="30">
        <v>245.35076609670867</v>
      </c>
      <c r="AI68" s="30">
        <v>817.84650417344392</v>
      </c>
      <c r="AJ68" s="32">
        <f>(AG68-AF68)/AF68</f>
        <v>-0.27481595923350249</v>
      </c>
      <c r="AK68" s="36">
        <f t="shared" ref="AK68:AK71" si="40">(AI68-AH68)/AH68</f>
        <v>2.3333766068253383</v>
      </c>
      <c r="AL68" s="49">
        <f>kWh_in_MMBtu*(AI68-AH68)*Elec_source_E+(AG68-AF68)*Gas_source_E</f>
        <v>-1.1205633359181579</v>
      </c>
      <c r="AM68" s="50">
        <f>(AI68-AH68)*Elec_emissions/1000+(AG68-AF68)*Gas_emissions</f>
        <v>-145.29284128664028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407</v>
      </c>
      <c r="F69" s="30">
        <v>30.812031032023903</v>
      </c>
      <c r="G69" s="31">
        <v>24.009811198001959</v>
      </c>
      <c r="H69" s="31">
        <v>273.94324462131715</v>
      </c>
      <c r="I69" s="30">
        <v>577</v>
      </c>
      <c r="J69" s="37">
        <f t="shared" ref="J69:J71" si="43">(G69-F69)/F69</f>
        <v>-0.22076505852380146</v>
      </c>
      <c r="K69" s="38">
        <f t="shared" si="38"/>
        <v>1.1062757024638825</v>
      </c>
      <c r="L69" s="49">
        <f>kWh_in_MMBtu*(I69-H69)*Elec_source_E+(G69-F69)*Gas_source_E</f>
        <v>-4.1699354287071095</v>
      </c>
      <c r="M69" s="50">
        <f>(I69-H69)*Elec_emissions/1000+(G69-F69)*Gas_emissions</f>
        <v>-559.28179328062083</v>
      </c>
      <c r="O69" s="16">
        <v>2</v>
      </c>
      <c r="P69" s="17" t="s">
        <v>23</v>
      </c>
      <c r="Q69" s="18">
        <v>441</v>
      </c>
      <c r="R69" s="18">
        <v>135</v>
      </c>
      <c r="S69" s="30">
        <v>42.935179503942095</v>
      </c>
      <c r="T69" s="31">
        <v>36.776295071743178</v>
      </c>
      <c r="U69" s="31">
        <v>322.73765618624401</v>
      </c>
      <c r="V69" s="30">
        <v>512.99204945870542</v>
      </c>
      <c r="W69" s="37">
        <f t="shared" ref="W69:W71" si="44">(T69-S69)/S69</f>
        <v>-0.1434461088402679</v>
      </c>
      <c r="X69" s="38">
        <f t="shared" si="39"/>
        <v>0.58950168852521578</v>
      </c>
      <c r="Y69" s="49">
        <f>kWh_in_MMBtu*(V69-U69)*Elec_source_E+(T69-S69)*Gas_source_E</f>
        <v>-4.6763465075414787</v>
      </c>
      <c r="Z69" s="50">
        <f>(V69-U69)*Elec_emissions/1000+(T69-S69)*Gas_emissions</f>
        <v>-628.72612371508194</v>
      </c>
      <c r="AB69" s="16">
        <v>2</v>
      </c>
      <c r="AC69" s="17" t="s">
        <v>23</v>
      </c>
      <c r="AD69" s="18">
        <v>374</v>
      </c>
      <c r="AE69" s="18">
        <v>272</v>
      </c>
      <c r="AF69" s="30">
        <v>24.79502719485864</v>
      </c>
      <c r="AG69" s="31">
        <v>17.673504863608347</v>
      </c>
      <c r="AH69" s="31">
        <v>249.72543005784235</v>
      </c>
      <c r="AI69" s="30">
        <v>835.22267330332704</v>
      </c>
      <c r="AJ69" s="37">
        <f t="shared" ref="AJ69:AJ71" si="45">(AG69-AF69)/AF69</f>
        <v>-0.28721574996808125</v>
      </c>
      <c r="AK69" s="38">
        <f t="shared" si="40"/>
        <v>2.3445639601456274</v>
      </c>
      <c r="AL69" s="49">
        <f>kWh_in_MMBtu*(AI69-AH69)*Elec_source_E+(AG69-AF69)*Gas_source_E</f>
        <v>-1.4942059017177689</v>
      </c>
      <c r="AM69" s="50">
        <f>(AI69-AH69)*Elec_emissions/1000+(AG69-AF69)*Gas_emissions</f>
        <v>-195.55079101485842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509</v>
      </c>
      <c r="F70" s="30">
        <v>33.88273813696533</v>
      </c>
      <c r="G70" s="31">
        <v>26.957548026619275</v>
      </c>
      <c r="H70" s="31">
        <v>295.82733432871373</v>
      </c>
      <c r="I70" s="30">
        <v>733</v>
      </c>
      <c r="J70" s="37">
        <f t="shared" si="43"/>
        <v>-0.20438696785224755</v>
      </c>
      <c r="K70" s="38">
        <f t="shared" si="38"/>
        <v>1.4777967244416779</v>
      </c>
      <c r="L70" s="49">
        <f>kWh_in_MMBtu*(I70-H70)*Elec_source_E+(G70-F70)*Gas_source_E</f>
        <v>-2.8681464300985686</v>
      </c>
      <c r="M70" s="50">
        <f>(I70-H70)*Elec_emissions/1000+(G70-F70)*Gas_emissions</f>
        <v>-382.35389033481988</v>
      </c>
      <c r="O70" s="16">
        <v>3</v>
      </c>
      <c r="P70" s="17" t="s">
        <v>24</v>
      </c>
      <c r="Q70" s="18">
        <v>441</v>
      </c>
      <c r="R70" s="18">
        <v>204</v>
      </c>
      <c r="S70" s="30">
        <v>44.656922099787245</v>
      </c>
      <c r="T70" s="31">
        <v>39.250227823248402</v>
      </c>
      <c r="U70" s="31">
        <v>345.19988914584047</v>
      </c>
      <c r="V70" s="30">
        <v>490.62382384962257</v>
      </c>
      <c r="W70" s="37">
        <f t="shared" si="44"/>
        <v>-0.12107180751188855</v>
      </c>
      <c r="X70" s="38">
        <f t="shared" si="39"/>
        <v>0.42127456953598041</v>
      </c>
      <c r="Y70" s="49">
        <f>kWh_in_MMBtu*(V70-U70)*Elec_source_E+(T70-S70)*Gas_source_E</f>
        <v>-4.3364079982673047</v>
      </c>
      <c r="Z70" s="50">
        <f>(V70-U70)*Elec_emissions/1000+(T70-S70)*Gas_emissions</f>
        <v>-583.33765759191078</v>
      </c>
      <c r="AB70" s="16">
        <v>3</v>
      </c>
      <c r="AC70" s="17" t="s">
        <v>24</v>
      </c>
      <c r="AD70" s="18">
        <v>374</v>
      </c>
      <c r="AE70" s="18">
        <v>305</v>
      </c>
      <c r="AF70" s="30">
        <v>26.676398699536936</v>
      </c>
      <c r="AG70" s="31">
        <v>18.73555891674274</v>
      </c>
      <c r="AH70" s="31">
        <v>262.80437963135728</v>
      </c>
      <c r="AI70" s="30">
        <v>926.33644881858038</v>
      </c>
      <c r="AJ70" s="37">
        <f t="shared" si="45"/>
        <v>-0.29767285577914376</v>
      </c>
      <c r="AK70" s="38">
        <f t="shared" si="40"/>
        <v>2.524813589933232</v>
      </c>
      <c r="AL70" s="49">
        <f>kWh_in_MMBtu*(AI70-AH70)*Elec_source_E+(AG70-AF70)*Gas_source_E</f>
        <v>-1.5518317459776352</v>
      </c>
      <c r="AM70" s="50">
        <f>(AI70-AH70)*Elec_emissions/1000+(AG70-AF70)*Gas_emissions</f>
        <v>-202.52781947252436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696</v>
      </c>
      <c r="F71" s="39">
        <v>40.061081115157073</v>
      </c>
      <c r="G71" s="40">
        <v>32.424456353964374</v>
      </c>
      <c r="H71" s="40">
        <v>326.240776554972</v>
      </c>
      <c r="I71" s="39">
        <v>1076</v>
      </c>
      <c r="J71" s="41">
        <f t="shared" si="43"/>
        <v>-0.19062453005801158</v>
      </c>
      <c r="K71" s="42">
        <f t="shared" si="38"/>
        <v>2.2981775342810118</v>
      </c>
      <c r="L71" s="51">
        <f>kWh_in_MMBtu*(I71-H71)*Elec_source_E+(G71-F71)*Gas_source_E</f>
        <v>-0.29710124757956358</v>
      </c>
      <c r="M71" s="52">
        <f>(I71-H71)*Elec_emissions/1000+(G71-F71)*Gas_emissions</f>
        <v>-32.433929006255994</v>
      </c>
      <c r="O71" s="19">
        <v>4</v>
      </c>
      <c r="P71" s="14" t="s">
        <v>25</v>
      </c>
      <c r="Q71" s="13">
        <v>441</v>
      </c>
      <c r="R71" s="13">
        <v>378</v>
      </c>
      <c r="S71" s="39">
        <v>51.428959509748111</v>
      </c>
      <c r="T71" s="40">
        <v>46.2565251767302</v>
      </c>
      <c r="U71" s="40">
        <v>380.45781676436098</v>
      </c>
      <c r="V71" s="39">
        <v>511.21242848372373</v>
      </c>
      <c r="W71" s="41">
        <f t="shared" si="44"/>
        <v>-0.10057435309453423</v>
      </c>
      <c r="X71" s="42">
        <f t="shared" si="39"/>
        <v>0.3436770279327615</v>
      </c>
      <c r="Y71" s="51">
        <f>kWh_in_MMBtu*(V71-U71)*Elec_source_E+(T71-S71)*Gas_source_E</f>
        <v>-4.238112426169522</v>
      </c>
      <c r="Z71" s="52">
        <f>(V71-U71)*Elec_emissions/1000+(T71-S71)*Gas_emissions</f>
        <v>-570.23064151367953</v>
      </c>
      <c r="AB71" s="19">
        <v>4</v>
      </c>
      <c r="AC71" s="14" t="s">
        <v>25</v>
      </c>
      <c r="AD71" s="13">
        <v>374</v>
      </c>
      <c r="AE71" s="13">
        <v>318</v>
      </c>
      <c r="AF71" s="39">
        <v>26.548320004605444</v>
      </c>
      <c r="AG71" s="40">
        <v>15.982563225016321</v>
      </c>
      <c r="AH71" s="40">
        <v>261.79410611739684</v>
      </c>
      <c r="AI71" s="39">
        <v>1223.8250285955578</v>
      </c>
      <c r="AJ71" s="41">
        <f t="shared" si="45"/>
        <v>-0.39798212383142278</v>
      </c>
      <c r="AK71" s="42">
        <f t="shared" si="40"/>
        <v>3.6747615778895937</v>
      </c>
      <c r="AL71" s="51">
        <f>kWh_in_MMBtu*(AI71-AH71)*Elec_source_E+(AG71-AF71)*Gas_source_E</f>
        <v>-1.2173033587205513</v>
      </c>
      <c r="AM71" s="52">
        <f>(AI71-AH71)*Elec_emissions/1000+(AG71-AF71)*Gas_emissions</f>
        <v>-154.3732853163549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M71"/>
  <sheetViews>
    <sheetView topLeftCell="AS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38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38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38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38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38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5190</v>
      </c>
      <c r="F8" s="30">
        <v>37.394815395892991</v>
      </c>
      <c r="G8" s="30">
        <v>30.425896135542537</v>
      </c>
      <c r="H8" s="30">
        <v>313.65145338903602</v>
      </c>
      <c r="I8" s="30">
        <v>794.03767341819366</v>
      </c>
      <c r="J8" s="32">
        <f>(G8-F8)/F8</f>
        <v>-0.1863605739611657</v>
      </c>
      <c r="K8" s="36">
        <f>(I8-H8)/H8</f>
        <v>1.5315925204188772</v>
      </c>
      <c r="L8" s="49">
        <f>kWh_in_MMBtu*(I8-H8)*Elec_source_E+(G8-F8)*Gas_source_E</f>
        <v>-2.4531727986322913</v>
      </c>
      <c r="M8" s="50">
        <f>(I8-H8)*Elec_emissions/1000+(G8-F8)*Gas_emissions</f>
        <v>-325.94956734912148</v>
      </c>
      <c r="N8" s="6"/>
      <c r="O8" s="16">
        <v>1</v>
      </c>
      <c r="P8" s="17" t="s">
        <v>22</v>
      </c>
      <c r="Q8" s="18">
        <v>7241</v>
      </c>
      <c r="R8" s="18">
        <v>3925</v>
      </c>
      <c r="S8" s="30">
        <v>36.047400139086179</v>
      </c>
      <c r="T8" s="30">
        <v>28.687384136948008</v>
      </c>
      <c r="U8" s="30">
        <v>303.98841375914355</v>
      </c>
      <c r="V8" s="30">
        <v>877.92953029992498</v>
      </c>
      <c r="W8" s="32">
        <f>(T8-S8)/S8</f>
        <v>-0.20417605635191727</v>
      </c>
      <c r="X8" s="36">
        <f t="shared" ref="X8:X11" si="0">(V8-U8)/U8</f>
        <v>1.8880361571790927</v>
      </c>
      <c r="Y8" s="49">
        <f>kWh_in_MMBtu*(V8-U8)*Elec_source_E+(T8-S8)*Gas_source_E</f>
        <v>-1.8778823155786899</v>
      </c>
      <c r="Z8" s="50">
        <f>(V8-U8)*Elec_emissions/1000+(T8-S8)*Gas_emissions</f>
        <v>-247.41196886401474</v>
      </c>
      <c r="AA8" s="6"/>
      <c r="AB8" s="16">
        <v>1</v>
      </c>
      <c r="AC8" s="17" t="s">
        <v>22</v>
      </c>
      <c r="AD8" s="18">
        <v>2476</v>
      </c>
      <c r="AE8" s="18">
        <v>1119</v>
      </c>
      <c r="AF8" s="30">
        <v>35.595831659464267</v>
      </c>
      <c r="AG8" s="30">
        <v>30.587565474106579</v>
      </c>
      <c r="AH8" s="30">
        <v>306.75360158699363</v>
      </c>
      <c r="AI8" s="30">
        <v>477.38154900817119</v>
      </c>
      <c r="AJ8" s="32">
        <f>(AG8-AF8)/AF8</f>
        <v>-0.1406981085108622</v>
      </c>
      <c r="AK8" s="36">
        <f t="shared" ref="AK8:AK11" si="1">(AI8-AH8)/AH8</f>
        <v>0.55623779651952487</v>
      </c>
      <c r="AL8" s="49">
        <f>kWh_in_MMBtu*(AI8-AH8)*Elec_source_E+(AG8-AF8)*Gas_source_E</f>
        <v>-3.6322906645192119</v>
      </c>
      <c r="AM8" s="50">
        <f>(AI8-AH8)*Elec_emissions/1000+(AG8-AF8)*Gas_emissions</f>
        <v>-488.12209369718789</v>
      </c>
      <c r="AO8" s="16">
        <v>1</v>
      </c>
      <c r="AP8" s="17" t="s">
        <v>22</v>
      </c>
      <c r="AQ8" s="18">
        <v>211</v>
      </c>
      <c r="AR8" s="18">
        <v>110</v>
      </c>
      <c r="AS8" s="30">
        <v>90.153531040811913</v>
      </c>
      <c r="AT8" s="30">
        <v>77.695559916228746</v>
      </c>
      <c r="AU8" s="30">
        <v>648.68173493080701</v>
      </c>
      <c r="AV8" s="30">
        <v>1121.8017968197914</v>
      </c>
      <c r="AW8" s="32">
        <f>(AT8-AS8)/AS8</f>
        <v>-0.138186169534985</v>
      </c>
      <c r="AX8" s="36">
        <f t="shared" ref="AX8:AX11" si="2">(AV8-AU8)/AU8</f>
        <v>0.72935622572978842</v>
      </c>
      <c r="AY8" s="49">
        <f>kWh_in_MMBtu*(AV8-AU8)*Elec_source_E+(AT8-AS8)*Gas_source_E</f>
        <v>-8.5140298262945677</v>
      </c>
      <c r="AZ8" s="50">
        <f>(AV8-AU8)*Elec_emissions/1000+(AT8-AS8)*Gas_emissions</f>
        <v>-1143.4051853271421</v>
      </c>
      <c r="BA8" s="6"/>
      <c r="BB8" s="16">
        <v>1</v>
      </c>
      <c r="BC8" s="17" t="s">
        <v>22</v>
      </c>
      <c r="BD8" s="18">
        <v>72</v>
      </c>
      <c r="BE8" s="18">
        <v>36</v>
      </c>
      <c r="BF8" s="30">
        <v>79.011731037264539</v>
      </c>
      <c r="BG8" s="30">
        <v>70.511690267621191</v>
      </c>
      <c r="BH8" s="30">
        <v>557.89577961733164</v>
      </c>
      <c r="BI8" s="30">
        <v>488.72132285845396</v>
      </c>
      <c r="BJ8" s="32">
        <f>(BG8-BF8)/BF8</f>
        <v>-0.10757947785797084</v>
      </c>
      <c r="BK8" s="36">
        <f t="shared" ref="BK8:BK11" si="3">(BI8-BH8)/BH8</f>
        <v>-0.12399171903814256</v>
      </c>
      <c r="BL8" s="49">
        <f>kWh_in_MMBtu*(BI8-BH8)*Elec_source_E+(BG8-BF8)*Gas_source_E</f>
        <v>-10.005616715716764</v>
      </c>
      <c r="BM8" s="50">
        <f>(BI8-BH8)*Elec_emissions/1000+(BG8-BF8)*Gas_emissions</f>
        <v>-1350.0856532649805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5677</v>
      </c>
      <c r="F9" s="30">
        <v>37.488277193393834</v>
      </c>
      <c r="G9" s="31">
        <v>30.523319678918483</v>
      </c>
      <c r="H9" s="31">
        <v>314.35013244492217</v>
      </c>
      <c r="I9" s="30">
        <v>736.46770199987782</v>
      </c>
      <c r="J9" s="37">
        <f t="shared" ref="J9:J11" si="4">(G9-F9)/F9</f>
        <v>-0.18579027994657255</v>
      </c>
      <c r="K9" s="38">
        <f t="shared" ref="K9:K11" si="5">(I9-H9)/H9</f>
        <v>1.3428261228072351</v>
      </c>
      <c r="L9" s="49">
        <f>kWh_in_MMBtu*(I9-H9)*Elec_source_E+(G9-F9)*Gas_source_E</f>
        <v>-3.072670701348418</v>
      </c>
      <c r="M9" s="50">
        <f>(I9-H9)*Elec_emissions/1000+(G9-F9)*Gas_emissions</f>
        <v>-410.08980849497107</v>
      </c>
      <c r="N9" s="6"/>
      <c r="O9" s="16">
        <v>2</v>
      </c>
      <c r="P9" s="17" t="s">
        <v>23</v>
      </c>
      <c r="Q9" s="18">
        <v>7241</v>
      </c>
      <c r="R9" s="18">
        <v>4208</v>
      </c>
      <c r="S9" s="30">
        <v>36.130579583510439</v>
      </c>
      <c r="T9" s="31">
        <v>28.692907428551248</v>
      </c>
      <c r="U9" s="31">
        <v>304.56928236561464</v>
      </c>
      <c r="V9" s="30">
        <v>824.03377219457263</v>
      </c>
      <c r="W9" s="37">
        <f t="shared" ref="W9:W11" si="6">(T9-S9)/S9</f>
        <v>-0.20585532368137419</v>
      </c>
      <c r="X9" s="38">
        <f t="shared" si="0"/>
        <v>1.7055708500681179</v>
      </c>
      <c r="Y9" s="49">
        <f>kWh_in_MMBtu*(V9-U9)*Elec_source_E+(T9-S9)*Gas_source_E</f>
        <v>-2.5457468399038854</v>
      </c>
      <c r="Z9" s="50">
        <f>(V9-U9)*Elec_emissions/1000+(T9-S9)*Gas_emissions</f>
        <v>-338.03643856769622</v>
      </c>
      <c r="AA9" s="6"/>
      <c r="AB9" s="16">
        <v>2</v>
      </c>
      <c r="AC9" s="17" t="s">
        <v>23</v>
      </c>
      <c r="AD9" s="18">
        <v>2476</v>
      </c>
      <c r="AE9" s="18">
        <v>1309</v>
      </c>
      <c r="AF9" s="30">
        <v>35.591113671462956</v>
      </c>
      <c r="AG9" s="31">
        <v>30.778199749915384</v>
      </c>
      <c r="AH9" s="31">
        <v>307.03267652371972</v>
      </c>
      <c r="AI9" s="30">
        <v>431.11044850985297</v>
      </c>
      <c r="AJ9" s="37">
        <f t="shared" ref="AJ9:AJ11" si="7">(AG9-AF9)/AF9</f>
        <v>-0.13522796633943429</v>
      </c>
      <c r="AK9" s="38">
        <f t="shared" si="1"/>
        <v>0.40411911002752071</v>
      </c>
      <c r="AL9" s="49">
        <f>kWh_in_MMBtu*(AI9-AH9)*Elec_source_E+(AG9-AF9)*Gas_source_E</f>
        <v>-3.9177165110199867</v>
      </c>
      <c r="AM9" s="50">
        <f>(AI9-AH9)*Elec_emissions/1000+(AG9-AF9)*Gas_emissions</f>
        <v>-527.08926599965548</v>
      </c>
      <c r="AO9" s="16">
        <v>2</v>
      </c>
      <c r="AP9" s="17" t="s">
        <v>23</v>
      </c>
      <c r="AQ9" s="18">
        <v>211</v>
      </c>
      <c r="AR9" s="18">
        <v>118</v>
      </c>
      <c r="AS9" s="30">
        <v>91.803864155233214</v>
      </c>
      <c r="AT9" s="31">
        <v>78.487668975491545</v>
      </c>
      <c r="AU9" s="31">
        <v>657.04609831633479</v>
      </c>
      <c r="AV9" s="30">
        <v>1088.3615794352349</v>
      </c>
      <c r="AW9" s="37">
        <f t="shared" ref="AW9:AW11" si="8">(AT9-AS9)/AS9</f>
        <v>-0.1450504867335978</v>
      </c>
      <c r="AX9" s="38">
        <f t="shared" si="2"/>
        <v>0.65644630144541749</v>
      </c>
      <c r="AY9" s="49">
        <f>kWh_in_MMBtu*(AV9-AU9)*Elec_source_E+(AT9-AS9)*Gas_source_E</f>
        <v>-9.8970481727867927</v>
      </c>
      <c r="AZ9" s="50">
        <f>(AV9-AU9)*Elec_emissions/1000+(AT9-AS9)*Gas_emissions</f>
        <v>-1330.3479818751443</v>
      </c>
      <c r="BA9" s="6"/>
      <c r="BB9" s="16">
        <v>2</v>
      </c>
      <c r="BC9" s="17" t="s">
        <v>23</v>
      </c>
      <c r="BD9" s="18">
        <v>72</v>
      </c>
      <c r="BE9" s="18">
        <v>42</v>
      </c>
      <c r="BF9" s="30">
        <v>80.043975552911817</v>
      </c>
      <c r="BG9" s="31">
        <v>71.212451098319235</v>
      </c>
      <c r="BH9" s="31">
        <v>559.5463934390167</v>
      </c>
      <c r="BI9" s="30">
        <v>491.4949377566308</v>
      </c>
      <c r="BJ9" s="37">
        <f t="shared" ref="BJ9:BJ11" si="9">(BG9-BF9)/BF9</f>
        <v>-0.11033340602572446</v>
      </c>
      <c r="BK9" s="38">
        <f t="shared" si="3"/>
        <v>-0.12161896936576827</v>
      </c>
      <c r="BL9" s="49">
        <f>kWh_in_MMBtu*(BI9-BH9)*Elec_source_E+(BG9-BF9)*Gas_source_E</f>
        <v>-10.354911236318724</v>
      </c>
      <c r="BM9" s="50">
        <f>(BI9-BH9)*Elec_emissions/1000+(BG9-BF9)*Gas_emissions</f>
        <v>-1397.1809113872987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7517</v>
      </c>
      <c r="F10" s="30">
        <v>38.174515474066453</v>
      </c>
      <c r="G10" s="31">
        <v>31.336320273696707</v>
      </c>
      <c r="H10" s="31">
        <v>318.98865010687098</v>
      </c>
      <c r="I10" s="30">
        <v>716.08259378983064</v>
      </c>
      <c r="J10" s="37">
        <f t="shared" si="4"/>
        <v>-0.1791298492056885</v>
      </c>
      <c r="K10" s="38">
        <f t="shared" si="5"/>
        <v>1.2448528922578312</v>
      </c>
      <c r="L10" s="49">
        <f>kWh_in_MMBtu*(I10-H10)*Elec_source_E+(G10-F10)*Gas_source_E</f>
        <v>-3.2023992964288626</v>
      </c>
      <c r="M10" s="50">
        <f>(I10-H10)*Elec_emissions/1000+(G10-F10)*Gas_emissions</f>
        <v>-427.84010033932941</v>
      </c>
      <c r="N10" s="6"/>
      <c r="O10" s="16">
        <v>3</v>
      </c>
      <c r="P10" s="17" t="s">
        <v>24</v>
      </c>
      <c r="Q10" s="18">
        <v>7241</v>
      </c>
      <c r="R10" s="18">
        <v>5304</v>
      </c>
      <c r="S10" s="30">
        <v>36.993024319608352</v>
      </c>
      <c r="T10" s="31">
        <v>29.512822266145594</v>
      </c>
      <c r="U10" s="31">
        <v>310.99501451178139</v>
      </c>
      <c r="V10" s="30">
        <v>806.06915923965335</v>
      </c>
      <c r="W10" s="37">
        <f t="shared" si="6"/>
        <v>-0.2022057453004143</v>
      </c>
      <c r="X10" s="38">
        <f t="shared" si="0"/>
        <v>1.5919037978955033</v>
      </c>
      <c r="Y10" s="49">
        <f>kWh_in_MMBtu*(V10-U10)*Elec_source_E+(T10-S10)*Gas_source_E</f>
        <v>-2.8532241293745804</v>
      </c>
      <c r="Z10" s="50">
        <f>(V10-U10)*Elec_emissions/1000+(T10-S10)*Gas_emissions</f>
        <v>-379.75189542469946</v>
      </c>
      <c r="AA10" s="6"/>
      <c r="AB10" s="16">
        <v>3</v>
      </c>
      <c r="AC10" s="17" t="s">
        <v>24</v>
      </c>
      <c r="AD10" s="18">
        <v>2476</v>
      </c>
      <c r="AE10" s="18">
        <v>2000</v>
      </c>
      <c r="AF10" s="30">
        <v>35.885257756637856</v>
      </c>
      <c r="AG10" s="31">
        <v>31.253987313738239</v>
      </c>
      <c r="AH10" s="31">
        <v>307.20346383554937</v>
      </c>
      <c r="AI10" s="30">
        <v>464.7032294380387</v>
      </c>
      <c r="AJ10" s="37">
        <f t="shared" si="7"/>
        <v>-0.12905774494661251</v>
      </c>
      <c r="AK10" s="38">
        <f t="shared" si="1"/>
        <v>0.51268876866180557</v>
      </c>
      <c r="AL10" s="49">
        <f>kWh_in_MMBtu*(AI10-AH10)*Elec_source_E+(AG10-AF10)*Gas_source_E</f>
        <v>-3.3619138249582852</v>
      </c>
      <c r="AM10" s="50">
        <f>(AI10-AH10)*Elec_emissions/1000+(AG10-AF10)*Gas_emissions</f>
        <v>-451.79209592022414</v>
      </c>
      <c r="AO10" s="16">
        <v>3</v>
      </c>
      <c r="AP10" s="17" t="s">
        <v>24</v>
      </c>
      <c r="AQ10" s="18">
        <v>211</v>
      </c>
      <c r="AR10" s="18">
        <v>150</v>
      </c>
      <c r="AS10" s="30">
        <v>91.523017536334564</v>
      </c>
      <c r="AT10" s="31">
        <v>78.553660943691824</v>
      </c>
      <c r="AU10" s="31">
        <v>651.24290602350118</v>
      </c>
      <c r="AV10" s="30">
        <v>973.14139376392302</v>
      </c>
      <c r="AW10" s="37">
        <f t="shared" si="8"/>
        <v>-0.14170595487079429</v>
      </c>
      <c r="AX10" s="38">
        <f t="shared" si="2"/>
        <v>0.49428329239843666</v>
      </c>
      <c r="AY10" s="49">
        <f>kWh_in_MMBtu*(AV10-AU10)*Elec_source_E+(AT10-AS10)*Gas_source_E</f>
        <v>-10.690397484905281</v>
      </c>
      <c r="AZ10" s="50">
        <f>(AV10-AU10)*Elec_emissions/1000+(AT10-AS10)*Gas_emissions</f>
        <v>-1438.4550179439093</v>
      </c>
      <c r="BA10" s="6"/>
      <c r="BB10" s="16">
        <v>3</v>
      </c>
      <c r="BC10" s="17" t="s">
        <v>24</v>
      </c>
      <c r="BD10" s="18">
        <v>72</v>
      </c>
      <c r="BE10" s="18">
        <v>63</v>
      </c>
      <c r="BF10" s="30">
        <v>83.299423549663942</v>
      </c>
      <c r="BG10" s="31">
        <v>75.048990931935478</v>
      </c>
      <c r="BH10" s="31">
        <v>575.02797314666805</v>
      </c>
      <c r="BI10" s="30">
        <v>508.32331698990237</v>
      </c>
      <c r="BJ10" s="37">
        <f t="shared" si="9"/>
        <v>-9.9045494748345703E-2</v>
      </c>
      <c r="BK10" s="38">
        <f t="shared" si="3"/>
        <v>-0.11600245426625849</v>
      </c>
      <c r="BL10" s="49">
        <f>kWh_in_MMBtu*(BI10-BH10)*Elec_source_E+(BG10-BF10)*Gas_source_E</f>
        <v>-9.7071024825445882</v>
      </c>
      <c r="BM10" s="50">
        <f>(BI10-BH10)*Elec_emissions/1000+(BG10-BF10)*Gas_emissions</f>
        <v>-1309.8021648580216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9726</v>
      </c>
      <c r="F11" s="39">
        <v>39.907202171814056</v>
      </c>
      <c r="G11" s="40">
        <v>32.433270410034538</v>
      </c>
      <c r="H11" s="40">
        <v>325.27042538636897</v>
      </c>
      <c r="I11" s="39">
        <v>786.67435855000474</v>
      </c>
      <c r="J11" s="41">
        <f t="shared" si="4"/>
        <v>-0.18728277992533038</v>
      </c>
      <c r="K11" s="42">
        <f t="shared" si="5"/>
        <v>1.418524086890353</v>
      </c>
      <c r="L11" s="51">
        <f>kWh_in_MMBtu*(I11-H11)*Elec_source_E+(G11-F11)*Gas_source_E</f>
        <v>-3.2068581931899161</v>
      </c>
      <c r="M11" s="52">
        <f>(I11-H11)*Elec_emissions/1000+(G11-F11)*Gas_emissions</f>
        <v>-427.78665016166281</v>
      </c>
      <c r="N11" s="6"/>
      <c r="O11" s="19">
        <v>4</v>
      </c>
      <c r="P11" s="14" t="s">
        <v>25</v>
      </c>
      <c r="Q11" s="13">
        <v>7241</v>
      </c>
      <c r="R11" s="13">
        <v>7131</v>
      </c>
      <c r="S11" s="39">
        <v>39.072747809053133</v>
      </c>
      <c r="T11" s="40">
        <v>31.230439282799349</v>
      </c>
      <c r="U11" s="40">
        <v>319.55608943340377</v>
      </c>
      <c r="V11" s="39">
        <v>856.88881411314321</v>
      </c>
      <c r="W11" s="41">
        <f t="shared" si="6"/>
        <v>-0.20071044310932046</v>
      </c>
      <c r="X11" s="42">
        <f t="shared" si="0"/>
        <v>1.6814973722843756</v>
      </c>
      <c r="Y11" s="51">
        <f>kWh_in_MMBtu*(V11-U11)*Elec_source_E+(T11-S11)*Gas_source_E</f>
        <v>-2.7955056051761238</v>
      </c>
      <c r="Z11" s="52">
        <f>(V11-U11)*Elec_emissions/1000+(T11-S11)*Gas_emissions</f>
        <v>-371.53757167496542</v>
      </c>
      <c r="AA11" s="6"/>
      <c r="AB11" s="19">
        <v>4</v>
      </c>
      <c r="AC11" s="14" t="s">
        <v>25</v>
      </c>
      <c r="AD11" s="13">
        <v>2476</v>
      </c>
      <c r="AE11" s="13">
        <v>2314</v>
      </c>
      <c r="AF11" s="39">
        <v>36.280394966869181</v>
      </c>
      <c r="AG11" s="40">
        <v>30.571152312899727</v>
      </c>
      <c r="AH11" s="40">
        <v>306.22607166333279</v>
      </c>
      <c r="AI11" s="39">
        <v>555.11184047473978</v>
      </c>
      <c r="AJ11" s="41">
        <f t="shared" si="7"/>
        <v>-0.15736440188104528</v>
      </c>
      <c r="AK11" s="42">
        <f t="shared" si="1"/>
        <v>0.81275172770081394</v>
      </c>
      <c r="AL11" s="51">
        <f>kWh_in_MMBtu*(AI11-AH11)*Elec_source_E+(AG11-AF11)*Gas_source_E</f>
        <v>-3.5585374785985509</v>
      </c>
      <c r="AM11" s="52">
        <f>(AI11-AH11)*Elec_emissions/1000+(AG11-AF11)*Gas_emissions</f>
        <v>-477.37876228172399</v>
      </c>
      <c r="AO11" s="19">
        <v>4</v>
      </c>
      <c r="AP11" s="14" t="s">
        <v>25</v>
      </c>
      <c r="AQ11" s="13">
        <v>211</v>
      </c>
      <c r="AR11" s="13">
        <v>211</v>
      </c>
      <c r="AS11" s="39">
        <v>92.262825979845616</v>
      </c>
      <c r="AT11" s="40">
        <v>78.822873375713129</v>
      </c>
      <c r="AU11" s="40">
        <v>639.1656152120172</v>
      </c>
      <c r="AV11" s="39">
        <v>1021.0156986286612</v>
      </c>
      <c r="AW11" s="41">
        <f t="shared" si="8"/>
        <v>-0.14567028986374622</v>
      </c>
      <c r="AX11" s="42">
        <f t="shared" si="2"/>
        <v>0.59741962697724404</v>
      </c>
      <c r="AY11" s="51">
        <f>kWh_in_MMBtu*(AV11-AU11)*Elec_source_E+(AT11-AS11)*Gas_source_E</f>
        <v>-10.561513550461825</v>
      </c>
      <c r="AZ11" s="52">
        <f>(AV11-AU11)*Elec_emissions/1000+(AT11-AS11)*Gas_emissions</f>
        <v>-1420.4630115196751</v>
      </c>
      <c r="BA11" s="6"/>
      <c r="BB11" s="19">
        <v>4</v>
      </c>
      <c r="BC11" s="14" t="s">
        <v>25</v>
      </c>
      <c r="BD11" s="13">
        <v>72</v>
      </c>
      <c r="BE11" s="13">
        <v>70</v>
      </c>
      <c r="BF11" s="39">
        <v>86.991335166040628</v>
      </c>
      <c r="BG11" s="40">
        <v>76.692182114682339</v>
      </c>
      <c r="BH11" s="40">
        <v>590.78012742209273</v>
      </c>
      <c r="BI11" s="39">
        <v>582.25095067597374</v>
      </c>
      <c r="BJ11" s="41">
        <f t="shared" si="9"/>
        <v>-0.11839286098667487</v>
      </c>
      <c r="BK11" s="42">
        <f t="shared" si="3"/>
        <v>-1.4437142263631322E-2</v>
      </c>
      <c r="BL11" s="51">
        <f>kWh_in_MMBtu*(BI11-BH11)*Elec_source_E+(BG11-BF11)*Gas_source_E</f>
        <v>-11.317389026149558</v>
      </c>
      <c r="BM11" s="52">
        <f>(BI11-BH11)*Elec_emissions/1000+(BG11-BF11)*Gas_emissions</f>
        <v>-1526.3769215385255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38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38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38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38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38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1699</v>
      </c>
      <c r="F23" s="30">
        <v>54.973371248437857</v>
      </c>
      <c r="G23" s="30">
        <v>46.154218299829459</v>
      </c>
      <c r="H23" s="30">
        <v>384.53211444169699</v>
      </c>
      <c r="I23" s="30">
        <v>871.76124700580851</v>
      </c>
      <c r="J23" s="32">
        <f>(G23-F23)/F23</f>
        <v>-0.16042590709513757</v>
      </c>
      <c r="K23" s="36">
        <f t="shared" ref="K23:K26" si="10">(I23-H23)/H23</f>
        <v>1.2670700684428413</v>
      </c>
      <c r="L23" s="49">
        <f>kWh_in_MMBtu*(I23-H23)*Elec_source_E+(G23-F23)*Gas_source_E</f>
        <v>-4.3966682327698647</v>
      </c>
      <c r="M23" s="50">
        <f>(I23-H23)*Elec_emissions/1000+(G23-F23)*Gas_emissions</f>
        <v>-587.98432469721638</v>
      </c>
      <c r="N23" s="6"/>
      <c r="O23" s="16">
        <v>1</v>
      </c>
      <c r="P23" s="17" t="s">
        <v>22</v>
      </c>
      <c r="Q23" s="18">
        <v>3779</v>
      </c>
      <c r="R23" s="18">
        <v>1242</v>
      </c>
      <c r="S23" s="30">
        <v>53.746760439968789</v>
      </c>
      <c r="T23" s="30">
        <v>44.85400403607732</v>
      </c>
      <c r="U23" s="30">
        <v>374.3984216703472</v>
      </c>
      <c r="V23" s="30">
        <v>910.18256550971773</v>
      </c>
      <c r="W23" s="32">
        <f>(T23-S23)/S23</f>
        <v>-0.16545660298584933</v>
      </c>
      <c r="X23" s="36">
        <f t="shared" ref="X23:X26" si="11">(V23-U23)/U23</f>
        <v>1.4310534255166312</v>
      </c>
      <c r="Y23" s="49">
        <f>kWh_in_MMBtu*(V23-U23)*Elec_source_E+(T23-S23)*Gas_source_E</f>
        <v>-3.9570726865624088</v>
      </c>
      <c r="Z23" s="50">
        <f>(V23-U23)*Elec_emissions/1000+(T23-S23)*Gas_emissions</f>
        <v>-528.20504622960118</v>
      </c>
      <c r="AA23" s="6"/>
      <c r="AB23" s="16">
        <v>1</v>
      </c>
      <c r="AC23" s="17" t="s">
        <v>22</v>
      </c>
      <c r="AD23" s="18">
        <v>1341</v>
      </c>
      <c r="AE23" s="18">
        <v>390</v>
      </c>
      <c r="AF23" s="30">
        <v>48.511095248446978</v>
      </c>
      <c r="AG23" s="30">
        <v>40.981075922729374</v>
      </c>
      <c r="AH23" s="30">
        <v>352.6145664820537</v>
      </c>
      <c r="AI23" s="30">
        <v>700.65559088673331</v>
      </c>
      <c r="AJ23" s="32">
        <f>(AG23-AF23)/AF23</f>
        <v>-0.15522262045729976</v>
      </c>
      <c r="AK23" s="36">
        <f t="shared" ref="AK23:AK26" si="12">(AI23-AH23)/AH23</f>
        <v>0.98702962806385686</v>
      </c>
      <c r="AL23" s="49">
        <f>kWh_in_MMBtu*(AI23-AH23)*Elec_source_E+(AG23-AF23)*Gas_source_E</f>
        <v>-4.481641440532381</v>
      </c>
      <c r="AM23" s="50">
        <f>(AI23-AH23)*Elec_emissions/1000+(AG23-AF23)*Gas_emissions</f>
        <v>-600.86119139608354</v>
      </c>
      <c r="AO23" s="16">
        <v>1</v>
      </c>
      <c r="AP23" s="17" t="s">
        <v>22</v>
      </c>
      <c r="AQ23" s="18">
        <v>133</v>
      </c>
      <c r="AR23" s="18">
        <v>49</v>
      </c>
      <c r="AS23" s="30">
        <v>115.53182219009905</v>
      </c>
      <c r="AT23" s="30">
        <v>99.639889519924651</v>
      </c>
      <c r="AU23" s="30">
        <v>764.97236902190434</v>
      </c>
      <c r="AV23" s="30">
        <v>1338.146068550664</v>
      </c>
      <c r="AW23" s="32">
        <f>(AT23-AS23)/AS23</f>
        <v>-0.13755459205019202</v>
      </c>
      <c r="AX23" s="36">
        <f t="shared" ref="AX23:AX26" si="13">(AV23-AU23)/AU23</f>
        <v>0.74927372901274991</v>
      </c>
      <c r="AY23" s="49">
        <f>kWh_in_MMBtu*(AV23-AU23)*Elec_source_E+(AT23-AS23)*Gas_source_E</f>
        <v>-11.1858873453507</v>
      </c>
      <c r="AZ23" s="50">
        <f>(AV23-AU23)*Elec_emissions/1000+(AT23-AS23)*Gas_emissions</f>
        <v>-1502.7195434008199</v>
      </c>
      <c r="BA23" s="6"/>
      <c r="BB23" s="16">
        <v>1</v>
      </c>
      <c r="BC23" s="17" t="s">
        <v>22</v>
      </c>
      <c r="BD23" s="18">
        <v>46</v>
      </c>
      <c r="BE23" s="18">
        <v>18</v>
      </c>
      <c r="BF23" s="30">
        <v>114.7719361358497</v>
      </c>
      <c r="BG23" s="30">
        <v>102.35387123674383</v>
      </c>
      <c r="BH23" s="30">
        <v>739.66087287764765</v>
      </c>
      <c r="BI23" s="30">
        <v>658.37636083279949</v>
      </c>
      <c r="BJ23" s="32">
        <f>(BG23-BF23)/BF23</f>
        <v>-0.10819774691617332</v>
      </c>
      <c r="BK23" s="36">
        <f t="shared" ref="BK23:BK26" si="14">(BI23-BH23)/BH23</f>
        <v>-0.10989429754288758</v>
      </c>
      <c r="BL23" s="49">
        <f>kWh_in_MMBtu*(BI23-BH23)*Elec_source_E+(BG23-BF23)*Gas_source_E</f>
        <v>-14.405911613084196</v>
      </c>
      <c r="BM23" s="50">
        <f>(BI23-BH23)*Elec_emissions/1000+(BG23-BF23)*Gas_emissions</f>
        <v>-1943.6432206817724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1998</v>
      </c>
      <c r="F24" s="30">
        <v>53.383375765567635</v>
      </c>
      <c r="G24" s="31">
        <v>45.069481693469776</v>
      </c>
      <c r="H24" s="31">
        <v>378.62498313056028</v>
      </c>
      <c r="I24" s="30">
        <v>753.32538611774521</v>
      </c>
      <c r="J24" s="37">
        <f t="shared" ref="J24:J26" si="15">(G24-F24)/F24</f>
        <v>-0.15573938427214143</v>
      </c>
      <c r="K24" s="38">
        <f t="shared" si="10"/>
        <v>0.98963465085973457</v>
      </c>
      <c r="L24" s="49">
        <f>kWh_in_MMBtu*(I24-H24)*Elec_source_E+(G24-F24)*Gas_source_E</f>
        <v>-5.0506532517461604</v>
      </c>
      <c r="M24" s="50">
        <f>(I24-H24)*Elec_emissions/1000+(G24-F24)*Gas_emissions</f>
        <v>-677.32804265501841</v>
      </c>
      <c r="N24" s="6"/>
      <c r="O24" s="16">
        <v>2</v>
      </c>
      <c r="P24" s="17" t="s">
        <v>23</v>
      </c>
      <c r="Q24" s="18">
        <v>3779</v>
      </c>
      <c r="R24" s="18">
        <v>1400</v>
      </c>
      <c r="S24" s="30">
        <v>52.681422412799833</v>
      </c>
      <c r="T24" s="31">
        <v>44.046029255273567</v>
      </c>
      <c r="U24" s="31">
        <v>370.81189813427028</v>
      </c>
      <c r="V24" s="30">
        <v>797.80710818340185</v>
      </c>
      <c r="W24" s="37">
        <f t="shared" ref="W24:W26" si="16">(T24-S24)/S24</f>
        <v>-0.16391723613423453</v>
      </c>
      <c r="X24" s="38">
        <f t="shared" si="11"/>
        <v>1.1515143181692553</v>
      </c>
      <c r="Y24" s="49">
        <f>kWh_in_MMBtu*(V24-U24)*Elec_source_E+(T24-S24)*Gas_source_E</f>
        <v>-4.8412261999947654</v>
      </c>
      <c r="Z24" s="50">
        <f>(V24-U24)*Elec_emissions/1000+(T24-S24)*Gas_emissions</f>
        <v>-648.55175874492386</v>
      </c>
      <c r="AA24" s="6"/>
      <c r="AB24" s="16">
        <v>2</v>
      </c>
      <c r="AC24" s="17" t="s">
        <v>23</v>
      </c>
      <c r="AD24" s="18">
        <v>1341</v>
      </c>
      <c r="AE24" s="18">
        <v>518</v>
      </c>
      <c r="AF24" s="30">
        <v>45.909246391203332</v>
      </c>
      <c r="AG24" s="31">
        <v>39.448218362397192</v>
      </c>
      <c r="AH24" s="31">
        <v>342.28117821397012</v>
      </c>
      <c r="AI24" s="30">
        <v>583.95982143228616</v>
      </c>
      <c r="AJ24" s="37">
        <f t="shared" ref="AJ24:AJ26" si="17">(AG24-AF24)/AF24</f>
        <v>-0.14073478736179248</v>
      </c>
      <c r="AK24" s="38">
        <f t="shared" si="12"/>
        <v>0.70608218798182221</v>
      </c>
      <c r="AL24" s="49">
        <f>kWh_in_MMBtu*(AI24-AH24)*Elec_source_E+(AG24-AF24)*Gas_source_E</f>
        <v>-4.4551420384407887</v>
      </c>
      <c r="AM24" s="50">
        <f>(AI24-AH24)*Elec_emissions/1000+(AG24-AF24)*Gas_emissions</f>
        <v>-598.37037299507108</v>
      </c>
      <c r="AO24" s="16">
        <v>2</v>
      </c>
      <c r="AP24" s="17" t="s">
        <v>23</v>
      </c>
      <c r="AQ24" s="18">
        <v>133</v>
      </c>
      <c r="AR24" s="18">
        <v>56</v>
      </c>
      <c r="AS24" s="30">
        <v>116.81579044133512</v>
      </c>
      <c r="AT24" s="31">
        <v>100.72433109553853</v>
      </c>
      <c r="AU24" s="31">
        <v>773.63950753629069</v>
      </c>
      <c r="AV24" s="30">
        <v>1263.1230976571217</v>
      </c>
      <c r="AW24" s="37">
        <f t="shared" ref="AW24:AW26" si="18">(AT24-AS24)/AS24</f>
        <v>-0.13775072089999443</v>
      </c>
      <c r="AX24" s="38">
        <f t="shared" si="13"/>
        <v>0.63270242193243953</v>
      </c>
      <c r="AY24" s="49">
        <f>kWh_in_MMBtu*(AV24-AU24)*Elec_source_E+(AT24-AS24)*Gas_source_E</f>
        <v>-12.299346291323179</v>
      </c>
      <c r="AZ24" s="50">
        <f>(AV24-AU24)*Elec_emissions/1000+(AT24-AS24)*Gas_emissions</f>
        <v>-1653.735383796411</v>
      </c>
      <c r="BA24" s="6"/>
      <c r="BB24" s="16">
        <v>2</v>
      </c>
      <c r="BC24" s="17" t="s">
        <v>23</v>
      </c>
      <c r="BD24" s="18">
        <v>46</v>
      </c>
      <c r="BE24" s="18">
        <v>24</v>
      </c>
      <c r="BF24" s="30">
        <v>107.63831276358617</v>
      </c>
      <c r="BG24" s="31">
        <v>96.235158879071548</v>
      </c>
      <c r="BH24" s="31">
        <v>697.10817375051749</v>
      </c>
      <c r="BI24" s="30">
        <v>624.50370982371976</v>
      </c>
      <c r="BJ24" s="37">
        <f t="shared" ref="BJ24:BJ26" si="19">(BG24-BF24)/BF24</f>
        <v>-0.10593954505362971</v>
      </c>
      <c r="BK24" s="38">
        <f t="shared" si="14"/>
        <v>-0.10415092902465603</v>
      </c>
      <c r="BL24" s="49">
        <f>kWh_in_MMBtu*(BI24-BH24)*Elec_source_E+(BG24-BF24)*Gas_source_E</f>
        <v>-13.206731198729347</v>
      </c>
      <c r="BM24" s="50">
        <f>(BI24-BH24)*Elec_emissions/1000+(BG24-BF24)*Gas_emissions</f>
        <v>-1781.8305115732135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3153</v>
      </c>
      <c r="F25" s="30">
        <v>50.586109183635642</v>
      </c>
      <c r="G25" s="31">
        <v>43.673296078866443</v>
      </c>
      <c r="H25" s="31">
        <v>369.77597310193102</v>
      </c>
      <c r="I25" s="30">
        <v>640.74652733002199</v>
      </c>
      <c r="J25" s="37">
        <f t="shared" si="15"/>
        <v>-0.13665437441876752</v>
      </c>
      <c r="K25" s="38">
        <f t="shared" si="10"/>
        <v>0.73279654152487694</v>
      </c>
      <c r="L25" s="49">
        <f>kWh_in_MMBtu*(I25-H25)*Elec_source_E+(G25-F25)*Gas_source_E</f>
        <v>-4.6339925766427781</v>
      </c>
      <c r="M25" s="50">
        <f>(I25-H25)*Elec_emissions/1000+(G25-F25)*Gas_emissions</f>
        <v>-622.19234055342804</v>
      </c>
      <c r="N25" s="6"/>
      <c r="O25" s="16">
        <v>3</v>
      </c>
      <c r="P25" s="17" t="s">
        <v>24</v>
      </c>
      <c r="Q25" s="18">
        <v>3779</v>
      </c>
      <c r="R25" s="18">
        <v>2058</v>
      </c>
      <c r="S25" s="30">
        <v>50.8584978662293</v>
      </c>
      <c r="T25" s="31">
        <v>43.380774071200129</v>
      </c>
      <c r="U25" s="31">
        <v>368.19227233042926</v>
      </c>
      <c r="V25" s="30">
        <v>681.26780880570948</v>
      </c>
      <c r="W25" s="37">
        <f t="shared" si="16"/>
        <v>-0.1470299774621239</v>
      </c>
      <c r="X25" s="38">
        <f t="shared" si="11"/>
        <v>0.85030447405564979</v>
      </c>
      <c r="Y25" s="49">
        <f>kWh_in_MMBtu*(V25-U25)*Elec_source_E+(T25-S25)*Gas_source_E</f>
        <v>-4.798975045512492</v>
      </c>
      <c r="Z25" s="50">
        <f>(V25-U25)*Elec_emissions/1000+(T25-S25)*Gas_emissions</f>
        <v>-644.01356783423068</v>
      </c>
      <c r="AA25" s="6"/>
      <c r="AB25" s="16">
        <v>3</v>
      </c>
      <c r="AC25" s="17" t="s">
        <v>24</v>
      </c>
      <c r="AD25" s="18">
        <v>1341</v>
      </c>
      <c r="AE25" s="18">
        <v>978</v>
      </c>
      <c r="AF25" s="30">
        <v>42.858845378683341</v>
      </c>
      <c r="AG25" s="31">
        <v>37.87126383344517</v>
      </c>
      <c r="AH25" s="31">
        <v>329.85992528861306</v>
      </c>
      <c r="AI25" s="30">
        <v>522.97408201679207</v>
      </c>
      <c r="AJ25" s="37">
        <f t="shared" si="17"/>
        <v>-0.11637227977491992</v>
      </c>
      <c r="AK25" s="38">
        <f t="shared" si="12"/>
        <v>0.58544291659319492</v>
      </c>
      <c r="AL25" s="49">
        <f>kWh_in_MMBtu*(AI25-AH25)*Elec_source_E+(AG25-AF25)*Gas_source_E</f>
        <v>-3.3690101241727741</v>
      </c>
      <c r="AM25" s="50">
        <f>(AI25-AH25)*Elec_emissions/1000+(AG25-AF25)*Gas_emissions</f>
        <v>-452.38650326723899</v>
      </c>
      <c r="AO25" s="16">
        <v>3</v>
      </c>
      <c r="AP25" s="17" t="s">
        <v>24</v>
      </c>
      <c r="AQ25" s="18">
        <v>133</v>
      </c>
      <c r="AR25" s="18">
        <v>79</v>
      </c>
      <c r="AS25" s="30">
        <v>114.19820294782228</v>
      </c>
      <c r="AT25" s="31">
        <v>99.706530896236629</v>
      </c>
      <c r="AU25" s="31">
        <v>759.26347325451218</v>
      </c>
      <c r="AV25" s="30">
        <v>1061.914964612155</v>
      </c>
      <c r="AW25" s="37">
        <f t="shared" si="18"/>
        <v>-0.12689930031742241</v>
      </c>
      <c r="AX25" s="38">
        <f t="shared" si="13"/>
        <v>0.39861194699694352</v>
      </c>
      <c r="AY25" s="49">
        <f>kWh_in_MMBtu*(AV25-AU25)*Elec_source_E+(AT25-AS25)*Gas_source_E</f>
        <v>-12.555777047054731</v>
      </c>
      <c r="AZ25" s="50">
        <f>(AV25-AU25)*Elec_emissions/1000+(AT25-AS25)*Gas_emissions</f>
        <v>-1690.220523149078</v>
      </c>
      <c r="BA25" s="6"/>
      <c r="BB25" s="16">
        <v>3</v>
      </c>
      <c r="BC25" s="17" t="s">
        <v>24</v>
      </c>
      <c r="BD25" s="18">
        <v>46</v>
      </c>
      <c r="BE25" s="18">
        <v>38</v>
      </c>
      <c r="BF25" s="30">
        <v>102.46328510720157</v>
      </c>
      <c r="BG25" s="31">
        <v>92.351513900621555</v>
      </c>
      <c r="BH25" s="31">
        <v>673.1348793419088</v>
      </c>
      <c r="BI25" s="30">
        <v>601.70304559554461</v>
      </c>
      <c r="BJ25" s="37">
        <f t="shared" si="19"/>
        <v>-9.8686775424003226E-2</v>
      </c>
      <c r="BK25" s="38">
        <f t="shared" si="14"/>
        <v>-0.10611815839375255</v>
      </c>
      <c r="BL25" s="49">
        <f>kWh_in_MMBtu*(BI25-BH25)*Elec_source_E+(BG25-BF25)*Gas_source_E</f>
        <v>-11.786570061386211</v>
      </c>
      <c r="BM25" s="50">
        <f>(BI25-BH25)*Elec_emissions/1000+(BG25-BF25)*Gas_emissions</f>
        <v>-1590.2922536344759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5195</v>
      </c>
      <c r="F26" s="39">
        <v>49.197075302270044</v>
      </c>
      <c r="G26" s="40">
        <v>42.854685244829568</v>
      </c>
      <c r="H26" s="40">
        <v>362.74774388260931</v>
      </c>
      <c r="I26" s="39">
        <v>623.62299787559175</v>
      </c>
      <c r="J26" s="41">
        <f t="shared" si="15"/>
        <v>-0.12891803056324827</v>
      </c>
      <c r="K26" s="42">
        <f t="shared" si="10"/>
        <v>0.71916437356921403</v>
      </c>
      <c r="L26" s="51">
        <f>kWh_in_MMBtu*(I26-H26)*Elec_source_E+(G26-F26)*Gas_source_E</f>
        <v>-4.1203103591824739</v>
      </c>
      <c r="M26" s="52">
        <f>(I26-H26)*Elec_emissions/1000+(G26-F26)*Gas_emissions</f>
        <v>-553.01871913795344</v>
      </c>
      <c r="N26" s="6"/>
      <c r="O26" s="19">
        <v>4</v>
      </c>
      <c r="P26" s="14" t="s">
        <v>25</v>
      </c>
      <c r="Q26" s="13">
        <v>3779</v>
      </c>
      <c r="R26" s="13">
        <v>3731</v>
      </c>
      <c r="S26" s="39">
        <v>48.947212506538989</v>
      </c>
      <c r="T26" s="40">
        <v>42.681021336032579</v>
      </c>
      <c r="U26" s="40">
        <v>360.22041362967872</v>
      </c>
      <c r="V26" s="39">
        <v>625.85101089073419</v>
      </c>
      <c r="W26" s="41">
        <f t="shared" si="16"/>
        <v>-0.12801936718396972</v>
      </c>
      <c r="X26" s="42">
        <f t="shared" si="11"/>
        <v>0.73741128267687395</v>
      </c>
      <c r="Y26" s="51">
        <f>kWh_in_MMBtu*(V26-U26)*Elec_source_E+(T26-S26)*Gas_source_E</f>
        <v>-3.9863435175278621</v>
      </c>
      <c r="Z26" s="52">
        <f>(V26-U26)*Elec_emissions/1000+(T26-S26)*Gas_emissions</f>
        <v>-534.90321364686758</v>
      </c>
      <c r="AA26" s="6"/>
      <c r="AB26" s="19">
        <v>4</v>
      </c>
      <c r="AC26" s="14" t="s">
        <v>25</v>
      </c>
      <c r="AD26" s="13">
        <v>1341</v>
      </c>
      <c r="AE26" s="13">
        <v>1285</v>
      </c>
      <c r="AF26" s="39">
        <v>41.742092688275626</v>
      </c>
      <c r="AG26" s="40">
        <v>36.10184125337063</v>
      </c>
      <c r="AH26" s="40">
        <v>322.43131983442612</v>
      </c>
      <c r="AI26" s="39">
        <v>580.94742331997884</v>
      </c>
      <c r="AJ26" s="41">
        <f t="shared" si="17"/>
        <v>-0.13512143430435175</v>
      </c>
      <c r="AK26" s="42">
        <f t="shared" si="12"/>
        <v>0.80177106745804061</v>
      </c>
      <c r="AL26" s="51">
        <f>kWh_in_MMBtu*(AI26-AH26)*Elec_source_E+(AG26-AF26)*Gas_source_E</f>
        <v>-3.3802360034177235</v>
      </c>
      <c r="AM26" s="52">
        <f>(AI26-AH26)*Elec_emissions/1000+(AG26-AF26)*Gas_emissions</f>
        <v>-453.23454646304089</v>
      </c>
      <c r="AO26" s="19">
        <v>4</v>
      </c>
      <c r="AP26" s="14" t="s">
        <v>25</v>
      </c>
      <c r="AQ26" s="13">
        <v>133</v>
      </c>
      <c r="AR26" s="13">
        <v>133</v>
      </c>
      <c r="AS26" s="39">
        <v>109.38194408750864</v>
      </c>
      <c r="AT26" s="40">
        <v>96.069690032978144</v>
      </c>
      <c r="AU26" s="40">
        <v>714.83143493882471</v>
      </c>
      <c r="AV26" s="39">
        <v>955.10976971425532</v>
      </c>
      <c r="AW26" s="41">
        <f t="shared" si="18"/>
        <v>-0.12170431020937349</v>
      </c>
      <c r="AX26" s="42">
        <f t="shared" si="13"/>
        <v>0.33613286018401478</v>
      </c>
      <c r="AY26" s="51">
        <f>kWh_in_MMBtu*(AV26-AU26)*Elec_source_E+(AT26-AS26)*Gas_source_E</f>
        <v>-11.937969917225301</v>
      </c>
      <c r="AZ26" s="52">
        <f>(AV26-AU26)*Elec_emissions/1000+(AT26-AS26)*Gas_emissions</f>
        <v>-1607.5366472525072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103.70366663744649</v>
      </c>
      <c r="BG26" s="40">
        <v>91.718792547487126</v>
      </c>
      <c r="BH26" s="40">
        <v>675.98563877658353</v>
      </c>
      <c r="BI26" s="39">
        <v>676.61552156957919</v>
      </c>
      <c r="BJ26" s="41">
        <f t="shared" si="19"/>
        <v>-0.11556847003162499</v>
      </c>
      <c r="BK26" s="42">
        <f t="shared" si="14"/>
        <v>9.3179907510407625E-4</v>
      </c>
      <c r="BL26" s="51">
        <f>kWh_in_MMBtu*(BI26-BH26)*Elec_source_E+(BG26-BF26)*Gas_source_E</f>
        <v>-13.05676931898895</v>
      </c>
      <c r="BM26" s="52">
        <f>(BI26-BH26)*Elec_emissions/1000+(BG26-BF26)*Gas_emissions</f>
        <v>-1760.8606416430107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38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38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38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38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38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3491</v>
      </c>
      <c r="F38" s="30">
        <v>28.839683229329438</v>
      </c>
      <c r="G38" s="30">
        <v>22.771235763980272</v>
      </c>
      <c r="H38" s="30">
        <v>279.15525083146736</v>
      </c>
      <c r="I38" s="30">
        <v>756.21116195289358</v>
      </c>
      <c r="J38" s="32">
        <f>(G38-F38)/F38</f>
        <v>-0.21042004577836917</v>
      </c>
      <c r="K38" s="36">
        <f t="shared" ref="K38:K41" si="20">(I38-H38)/H38</f>
        <v>1.7089268774293491</v>
      </c>
      <c r="L38" s="49">
        <f>kWh_in_MMBtu*(I38-H38)*Elec_source_E+(G38-F38)*Gas_source_E</f>
        <v>-1.5073123739405476</v>
      </c>
      <c r="M38" s="50">
        <f>(I38-H38)*Elec_emissions/1000+(G38-F38)*Gas_emissions</f>
        <v>-198.42248263577369</v>
      </c>
      <c r="N38" s="6"/>
      <c r="O38" s="16">
        <v>1</v>
      </c>
      <c r="P38" s="17" t="s">
        <v>22</v>
      </c>
      <c r="Q38" s="18">
        <v>3462</v>
      </c>
      <c r="R38" s="18">
        <v>2683</v>
      </c>
      <c r="S38" s="30">
        <v>27.85410699943051</v>
      </c>
      <c r="T38" s="30">
        <v>21.203618980511557</v>
      </c>
      <c r="U38" s="30">
        <v>271.3945897465772</v>
      </c>
      <c r="V38" s="30">
        <v>862.99912786586754</v>
      </c>
      <c r="W38" s="32">
        <f>(T38-S38)/S38</f>
        <v>-0.23876148745515069</v>
      </c>
      <c r="X38" s="36">
        <f t="shared" ref="X38:X41" si="21">(V38-U38)/U38</f>
        <v>2.1798685768633734</v>
      </c>
      <c r="Y38" s="49">
        <f>kWh_in_MMBtu*(V38-U38)*Elec_source_E+(T38-S38)*Gas_source_E</f>
        <v>-0.91539463732257076</v>
      </c>
      <c r="Z38" s="50">
        <f>(V38-U38)*Elec_emissions/1000+(T38-S38)*Gas_emissions</f>
        <v>-117.42874035563796</v>
      </c>
      <c r="AA38" s="6"/>
      <c r="AB38" s="16">
        <v>1</v>
      </c>
      <c r="AC38" s="17" t="s">
        <v>22</v>
      </c>
      <c r="AD38" s="18">
        <v>1135</v>
      </c>
      <c r="AE38" s="18">
        <v>729</v>
      </c>
      <c r="AF38" s="30">
        <v>28.686431385522965</v>
      </c>
      <c r="AG38" s="30">
        <v>25.02725124233304</v>
      </c>
      <c r="AH38" s="30">
        <v>282.21892900939048</v>
      </c>
      <c r="AI38" s="30">
        <v>357.93453071922738</v>
      </c>
      <c r="AJ38" s="32">
        <f>(AG38-AF38)/AF38</f>
        <v>-0.12755787201319801</v>
      </c>
      <c r="AK38" s="36">
        <f t="shared" ref="AK38:AK41" si="22">(AI38-AH38)/AH38</f>
        <v>0.26828675870751945</v>
      </c>
      <c r="AL38" s="49">
        <f>kWh_in_MMBtu*(AI38-AH38)*Elec_source_E+(AG38-AF38)*Gas_source_E</f>
        <v>-3.1779054757057081</v>
      </c>
      <c r="AM38" s="50">
        <f>(AI38-AH38)*Elec_emissions/1000+(AG38-AF38)*Gas_emissions</f>
        <v>-427.80899616281607</v>
      </c>
      <c r="AO38" s="16">
        <v>1</v>
      </c>
      <c r="AP38" s="17" t="s">
        <v>22</v>
      </c>
      <c r="AQ38" s="18">
        <v>78</v>
      </c>
      <c r="AR38" s="18">
        <v>61</v>
      </c>
      <c r="AS38" s="30">
        <v>69.767690609417429</v>
      </c>
      <c r="AT38" s="30">
        <v>60.06814761162056</v>
      </c>
      <c r="AU38" s="30">
        <v>555.26794689041776</v>
      </c>
      <c r="AV38" s="30">
        <v>948.01705395400938</v>
      </c>
      <c r="AW38" s="32">
        <f>(AT38-AS38)/AS38</f>
        <v>-0.13902628728386773</v>
      </c>
      <c r="AX38" s="36">
        <f t="shared" ref="AX38:AX41" si="23">(AV38-AU38)/AU38</f>
        <v>0.70731456635133438</v>
      </c>
      <c r="AY38" s="49">
        <f>kWh_in_MMBtu*(AV38-AU38)*Elec_source_E+(AT38-AS38)*Gas_source_E</f>
        <v>-6.3677836224626967</v>
      </c>
      <c r="AZ38" s="50">
        <f>(AV38-AU38)*Elec_emissions/1000+(AT38-AS38)*Gas_emissions</f>
        <v>-854.7756190056773</v>
      </c>
      <c r="BA38" s="6"/>
      <c r="BB38" s="16">
        <v>1</v>
      </c>
      <c r="BC38" s="17" t="s">
        <v>22</v>
      </c>
      <c r="BD38" s="18">
        <v>26</v>
      </c>
      <c r="BE38" s="18">
        <v>18</v>
      </c>
      <c r="BF38" s="30">
        <v>43.25152593867935</v>
      </c>
      <c r="BG38" s="30">
        <v>38.669509298498568</v>
      </c>
      <c r="BH38" s="30">
        <v>376.13068635701563</v>
      </c>
      <c r="BI38" s="30">
        <v>319.06628488410848</v>
      </c>
      <c r="BJ38" s="32">
        <f>(BG38-BF38)/BF38</f>
        <v>-0.10593884356073405</v>
      </c>
      <c r="BK38" s="36">
        <f t="shared" ref="BK38:BK41" si="24">(BI38-BH38)/BH38</f>
        <v>-0.15171429384185575</v>
      </c>
      <c r="BL38" s="49">
        <f>kWh_in_MMBtu*(BI38-BH38)*Elec_source_E+(BG38-BF38)*Gas_source_E</f>
        <v>-5.6053218183492852</v>
      </c>
      <c r="BM38" s="50">
        <f>(BI38-BH38)*Elec_emissions/1000+(BG38-BF38)*Gas_emissions</f>
        <v>-756.52808584818195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3679</v>
      </c>
      <c r="F39" s="30">
        <v>28.85592955892723</v>
      </c>
      <c r="G39" s="31">
        <v>22.623555692761052</v>
      </c>
      <c r="H39" s="31">
        <v>279.44359488854639</v>
      </c>
      <c r="I39" s="30">
        <v>727.31259113618967</v>
      </c>
      <c r="J39" s="37">
        <f t="shared" ref="J39:J41" si="25">(G39-F39)/F39</f>
        <v>-0.21598243277656093</v>
      </c>
      <c r="K39" s="38">
        <f t="shared" si="20"/>
        <v>1.602716986325172</v>
      </c>
      <c r="L39" s="49">
        <f>kWh_in_MMBtu*(I39-H39)*Elec_source_E+(G39-F39)*Gas_source_E</f>
        <v>-1.9984632711515564</v>
      </c>
      <c r="M39" s="50">
        <f>(I39-H39)*Elec_emissions/1000+(G39-F39)*Gas_emissions</f>
        <v>-264.95743778235476</v>
      </c>
      <c r="N39" s="6"/>
      <c r="O39" s="16">
        <v>2</v>
      </c>
      <c r="P39" s="17" t="s">
        <v>23</v>
      </c>
      <c r="Q39" s="18">
        <v>3462</v>
      </c>
      <c r="R39" s="18">
        <v>2808</v>
      </c>
      <c r="S39" s="30">
        <v>27.878734868052867</v>
      </c>
      <c r="T39" s="31">
        <v>21.038217059102926</v>
      </c>
      <c r="U39" s="31">
        <v>271.5423371818124</v>
      </c>
      <c r="V39" s="30">
        <v>837.10974427991687</v>
      </c>
      <c r="W39" s="37">
        <f t="shared" ref="W39:W41" si="26">(T39-S39)/S39</f>
        <v>-0.24536686622708651</v>
      </c>
      <c r="X39" s="38">
        <f t="shared" si="21"/>
        <v>2.0827964175598379</v>
      </c>
      <c r="Y39" s="49">
        <f>kWh_in_MMBtu*(V39-U39)*Elec_source_E+(T39-S39)*Gas_source_E</f>
        <v>-1.4012770734767575</v>
      </c>
      <c r="Z39" s="50">
        <f>(V39-U39)*Elec_emissions/1000+(T39-S39)*Gas_emissions</f>
        <v>-183.22110799499728</v>
      </c>
      <c r="AA39" s="6"/>
      <c r="AB39" s="16">
        <v>2</v>
      </c>
      <c r="AC39" s="17" t="s">
        <v>23</v>
      </c>
      <c r="AD39" s="18">
        <v>1135</v>
      </c>
      <c r="AE39" s="18">
        <v>791</v>
      </c>
      <c r="AF39" s="30">
        <v>28.834106403668365</v>
      </c>
      <c r="AG39" s="31">
        <v>25.100488446166239</v>
      </c>
      <c r="AH39" s="31">
        <v>283.94958692125545</v>
      </c>
      <c r="AI39" s="30">
        <v>331.0143989854277</v>
      </c>
      <c r="AJ39" s="37">
        <f t="shared" ref="AJ39:AJ41" si="27">(AG39-AF39)/AF39</f>
        <v>-0.12948616840184524</v>
      </c>
      <c r="AK39" s="38">
        <f t="shared" si="22"/>
        <v>0.16575059176692591</v>
      </c>
      <c r="AL39" s="49">
        <f>kWh_in_MMBtu*(AI39-AH39)*Elec_source_E+(AG39-AF39)*Gas_source_E</f>
        <v>-3.5657741302311363</v>
      </c>
      <c r="AM39" s="50">
        <f>(AI39-AH39)*Elec_emissions/1000+(AG39-AF39)*Gas_emissions</f>
        <v>-480.40960301150608</v>
      </c>
      <c r="AO39" s="16">
        <v>2</v>
      </c>
      <c r="AP39" s="17" t="s">
        <v>23</v>
      </c>
      <c r="AQ39" s="18">
        <v>78</v>
      </c>
      <c r="AR39" s="18">
        <v>62</v>
      </c>
      <c r="AS39" s="30">
        <v>69.212446864560576</v>
      </c>
      <c r="AT39" s="31">
        <v>58.402941899319991</v>
      </c>
      <c r="AU39" s="31">
        <v>551.73592224669699</v>
      </c>
      <c r="AV39" s="30">
        <v>930.5124662025637</v>
      </c>
      <c r="AW39" s="37">
        <f t="shared" ref="AW39:AW41" si="28">(AT39-AS39)/AS39</f>
        <v>-0.1561786276158294</v>
      </c>
      <c r="AX39" s="38">
        <f t="shared" si="23"/>
        <v>0.68651782253631266</v>
      </c>
      <c r="AY39" s="49">
        <f>kWh_in_MMBtu*(AV39-AU39)*Elec_source_E+(AT39-AS39)*Gas_source_E</f>
        <v>-7.7272305173347124</v>
      </c>
      <c r="AZ39" s="50">
        <f>(AV39-AU39)*Elec_emissions/1000+(AT39-AS39)*Gas_emissions</f>
        <v>-1038.256134978536</v>
      </c>
      <c r="BA39" s="6"/>
      <c r="BB39" s="16">
        <v>2</v>
      </c>
      <c r="BC39" s="17" t="s">
        <v>23</v>
      </c>
      <c r="BD39" s="18">
        <v>26</v>
      </c>
      <c r="BE39" s="18">
        <v>18</v>
      </c>
      <c r="BF39" s="30">
        <v>43.25152593867935</v>
      </c>
      <c r="BG39" s="31">
        <v>37.848840723982804</v>
      </c>
      <c r="BH39" s="31">
        <v>376.13068635701563</v>
      </c>
      <c r="BI39" s="30">
        <v>314.14990833384547</v>
      </c>
      <c r="BJ39" s="37">
        <f t="shared" ref="BJ39:BJ41" si="29">(BG39-BF39)/BF39</f>
        <v>-0.12491317005453874</v>
      </c>
      <c r="BK39" s="38">
        <f t="shared" si="24"/>
        <v>-0.16478522032722229</v>
      </c>
      <c r="BL39" s="49">
        <f>kWh_in_MMBtu*(BI39-BH39)*Elec_source_E+(BG39-BF39)*Gas_source_E</f>
        <v>-6.5524846197712474</v>
      </c>
      <c r="BM39" s="50">
        <f>(BI39-BH39)*Elec_emissions/1000+(BG39-BF39)*Gas_emissions</f>
        <v>-884.31477780608179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4364</v>
      </c>
      <c r="F40" s="30">
        <v>29.207110578037103</v>
      </c>
      <c r="G40" s="31">
        <v>22.422826984581182</v>
      </c>
      <c r="H40" s="31">
        <v>282.29469286502325</v>
      </c>
      <c r="I40" s="30">
        <v>770.51307443780331</v>
      </c>
      <c r="J40" s="37">
        <f t="shared" si="25"/>
        <v>-0.23228191557426789</v>
      </c>
      <c r="K40" s="38">
        <f t="shared" si="20"/>
        <v>1.7294635496609121</v>
      </c>
      <c r="L40" s="49">
        <f>kWh_in_MMBtu*(I40-H40)*Elec_source_E+(G40-F40)*Gas_source_E</f>
        <v>-2.1680698710130262</v>
      </c>
      <c r="M40" s="50">
        <f>(I40-H40)*Elec_emissions/1000+(G40-F40)*Gas_emissions</f>
        <v>-287.42016143119827</v>
      </c>
      <c r="N40" s="6"/>
      <c r="O40" s="16">
        <v>3</v>
      </c>
      <c r="P40" s="17" t="s">
        <v>24</v>
      </c>
      <c r="Q40" s="18">
        <v>3462</v>
      </c>
      <c r="R40" s="18">
        <v>3246</v>
      </c>
      <c r="S40" s="30">
        <v>28.202160315004022</v>
      </c>
      <c r="T40" s="31">
        <v>20.720387018208861</v>
      </c>
      <c r="U40" s="31">
        <v>274.73131870439408</v>
      </c>
      <c r="V40" s="30">
        <v>885.19459953325679</v>
      </c>
      <c r="W40" s="37">
        <f t="shared" si="26"/>
        <v>-0.26529078670667411</v>
      </c>
      <c r="X40" s="38">
        <f t="shared" si="21"/>
        <v>2.2220374572063628</v>
      </c>
      <c r="Y40" s="49">
        <f>kWh_in_MMBtu*(V40-U40)*Elec_source_E+(T40-S40)*Gas_source_E</f>
        <v>-1.6195964690508236</v>
      </c>
      <c r="Z40" s="50">
        <f>(V40-U40)*Elec_emissions/1000+(T40-S40)*Gas_emissions</f>
        <v>-212.2070643037224</v>
      </c>
      <c r="AA40" s="6"/>
      <c r="AB40" s="16">
        <v>3</v>
      </c>
      <c r="AC40" s="17" t="s">
        <v>24</v>
      </c>
      <c r="AD40" s="18">
        <v>1135</v>
      </c>
      <c r="AE40" s="18">
        <v>1022</v>
      </c>
      <c r="AF40" s="30">
        <v>29.211902869787906</v>
      </c>
      <c r="AG40" s="31">
        <v>24.921603325212299</v>
      </c>
      <c r="AH40" s="31">
        <v>285.52242733741201</v>
      </c>
      <c r="AI40" s="30">
        <v>408.94110241062174</v>
      </c>
      <c r="AJ40" s="37">
        <f t="shared" si="27"/>
        <v>-0.14686819834023215</v>
      </c>
      <c r="AK40" s="38">
        <f t="shared" si="22"/>
        <v>0.43225562427487174</v>
      </c>
      <c r="AL40" s="49">
        <f>kWh_in_MMBtu*(AI40-AH40)*Elec_source_E+(AG40-AF40)*Gas_source_E</f>
        <v>-3.3551230415612099</v>
      </c>
      <c r="AM40" s="50">
        <f>(AI40-AH40)*Elec_emissions/1000+(AG40-AF40)*Gas_emissions</f>
        <v>-451.22327949616727</v>
      </c>
      <c r="AO40" s="16">
        <v>3</v>
      </c>
      <c r="AP40" s="17" t="s">
        <v>24</v>
      </c>
      <c r="AQ40" s="18">
        <v>78</v>
      </c>
      <c r="AR40" s="18">
        <v>71</v>
      </c>
      <c r="AS40" s="30">
        <v>66.292881655946857</v>
      </c>
      <c r="AT40" s="31">
        <v>55.017369024663132</v>
      </c>
      <c r="AU40" s="31">
        <v>531.05100727350384</v>
      </c>
      <c r="AV40" s="30">
        <v>874.36516704546659</v>
      </c>
      <c r="AW40" s="37">
        <f t="shared" si="28"/>
        <v>-0.17008632525287495</v>
      </c>
      <c r="AX40" s="38">
        <f t="shared" si="23"/>
        <v>0.6464805735603244</v>
      </c>
      <c r="AY40" s="49">
        <f>kWh_in_MMBtu*(AV40-AU40)*Elec_source_E+(AT40-AS40)*Gas_source_E</f>
        <v>-8.6148343101192939</v>
      </c>
      <c r="AZ40" s="50">
        <f>(AV40-AU40)*Elec_emissions/1000+(AT40-AS40)*Gas_emissions</f>
        <v>-1158.3215684902736</v>
      </c>
      <c r="BA40" s="6"/>
      <c r="BB40" s="16">
        <v>3</v>
      </c>
      <c r="BC40" s="17" t="s">
        <v>24</v>
      </c>
      <c r="BD40" s="18">
        <v>26</v>
      </c>
      <c r="BE40" s="18">
        <v>25</v>
      </c>
      <c r="BF40" s="30">
        <v>54.170353982206777</v>
      </c>
      <c r="BG40" s="31">
        <v>48.749156019532641</v>
      </c>
      <c r="BH40" s="31">
        <v>425.90547572990226</v>
      </c>
      <c r="BI40" s="30">
        <v>366.38612950932588</v>
      </c>
      <c r="BJ40" s="37">
        <f t="shared" si="29"/>
        <v>-0.10007684211284322</v>
      </c>
      <c r="BK40" s="38">
        <f t="shared" si="24"/>
        <v>-0.13974778351598827</v>
      </c>
      <c r="BL40" s="49">
        <f>kWh_in_MMBtu*(BI40-BH40)*Elec_source_E+(BG40-BF40)*Gas_source_E</f>
        <v>-6.5463117627053604</v>
      </c>
      <c r="BM40" s="50">
        <f>(BI40-BH40)*Elec_emissions/1000+(BG40-BF40)*Gas_emissions</f>
        <v>-883.45722991781599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4531</v>
      </c>
      <c r="F41" s="39">
        <v>29.255935141860824</v>
      </c>
      <c r="G41" s="40">
        <v>20.484638746657883</v>
      </c>
      <c r="H41" s="40">
        <v>282.30095516170411</v>
      </c>
      <c r="I41" s="39">
        <v>973.62024658874952</v>
      </c>
      <c r="J41" s="41">
        <f t="shared" si="25"/>
        <v>-0.29981254581920852</v>
      </c>
      <c r="K41" s="42">
        <f t="shared" si="20"/>
        <v>2.448873370021198</v>
      </c>
      <c r="L41" s="51">
        <f>kWh_in_MMBtu*(I41-H41)*Elec_source_E+(G41-F41)*Gas_source_E</f>
        <v>-2.159543251161506</v>
      </c>
      <c r="M41" s="52">
        <f>(I41-H41)*Elec_emissions/1000+(G41-F41)*Gas_emissions</f>
        <v>-284.2023203599083</v>
      </c>
      <c r="N41" s="6"/>
      <c r="O41" s="19">
        <v>4</v>
      </c>
      <c r="P41" s="14" t="s">
        <v>25</v>
      </c>
      <c r="Q41" s="13">
        <v>3462</v>
      </c>
      <c r="R41" s="13">
        <v>3400</v>
      </c>
      <c r="S41" s="39">
        <v>28.23697493072385</v>
      </c>
      <c r="T41" s="40">
        <v>18.665109388501577</v>
      </c>
      <c r="U41" s="40">
        <v>274.93297367566862</v>
      </c>
      <c r="V41" s="39">
        <v>1110.4188270021991</v>
      </c>
      <c r="W41" s="41">
        <f t="shared" si="26"/>
        <v>-0.33898339201368904</v>
      </c>
      <c r="X41" s="42">
        <f t="shared" si="21"/>
        <v>3.0388710461195236</v>
      </c>
      <c r="Y41" s="51">
        <f>kWh_in_MMBtu*(V41-U41)*Elec_source_E+(T41-S41)*Gas_source_E</f>
        <v>-1.4887361195923674</v>
      </c>
      <c r="Z41" s="52">
        <f>(V41-U41)*Elec_emissions/1000+(T41-S41)*Gas_emissions</f>
        <v>-192.26780396989852</v>
      </c>
      <c r="AA41" s="6"/>
      <c r="AB41" s="19">
        <v>4</v>
      </c>
      <c r="AC41" s="14" t="s">
        <v>25</v>
      </c>
      <c r="AD41" s="13">
        <v>1135</v>
      </c>
      <c r="AE41" s="13">
        <v>1029</v>
      </c>
      <c r="AF41" s="39">
        <v>29.459907530516031</v>
      </c>
      <c r="AG41" s="40">
        <v>23.664509661291362</v>
      </c>
      <c r="AH41" s="40">
        <v>285.98919712508666</v>
      </c>
      <c r="AI41" s="39">
        <v>522.84874625109046</v>
      </c>
      <c r="AJ41" s="41">
        <f t="shared" si="27"/>
        <v>-0.19672152274142438</v>
      </c>
      <c r="AK41" s="42">
        <f t="shared" si="22"/>
        <v>0.82821152514514584</v>
      </c>
      <c r="AL41" s="51">
        <f>kWh_in_MMBtu*(AI41-AH41)*Elec_source_E+(AG41-AF41)*Gas_source_E</f>
        <v>-3.7811977270020107</v>
      </c>
      <c r="AM41" s="52">
        <f>(AI41-AH41)*Elec_emissions/1000+(AG41-AF41)*Gas_emissions</f>
        <v>-507.52970234681675</v>
      </c>
      <c r="AO41" s="19">
        <v>4</v>
      </c>
      <c r="AP41" s="14" t="s">
        <v>25</v>
      </c>
      <c r="AQ41" s="13">
        <v>78</v>
      </c>
      <c r="AR41" s="13">
        <v>78</v>
      </c>
      <c r="AS41" s="39">
        <v>63.072534847548376</v>
      </c>
      <c r="AT41" s="40">
        <v>49.414839844735518</v>
      </c>
      <c r="AU41" s="40">
        <v>510.14569183169118</v>
      </c>
      <c r="AV41" s="39">
        <v>1133.3937569057898</v>
      </c>
      <c r="AW41" s="41">
        <f t="shared" si="28"/>
        <v>-0.21653949751384904</v>
      </c>
      <c r="AX41" s="42">
        <f t="shared" si="23"/>
        <v>1.2217060244815758</v>
      </c>
      <c r="AY41" s="51">
        <f>kWh_in_MMBtu*(AV41-AU41)*Elec_source_E+(AT41-AS41)*Gas_source_E</f>
        <v>-8.2144789763651822</v>
      </c>
      <c r="AZ41" s="52">
        <f>(AV41-AU41)*Elec_emissions/1000+(AT41-AS41)*Gas_emissions</f>
        <v>-1101.4784787957508</v>
      </c>
      <c r="BA41" s="6"/>
      <c r="BB41" s="19">
        <v>4</v>
      </c>
      <c r="BC41" s="14" t="s">
        <v>25</v>
      </c>
      <c r="BD41" s="13">
        <v>26</v>
      </c>
      <c r="BE41" s="13">
        <v>24</v>
      </c>
      <c r="BF41" s="39">
        <v>54.959366512512737</v>
      </c>
      <c r="BG41" s="40">
        <v>47.891178785139886</v>
      </c>
      <c r="BH41" s="40">
        <v>427.4695639926515</v>
      </c>
      <c r="BI41" s="39">
        <v>401.38552312989719</v>
      </c>
      <c r="BJ41" s="41">
        <f t="shared" si="29"/>
        <v>-0.12860751817005786</v>
      </c>
      <c r="BK41" s="42">
        <f t="shared" si="24"/>
        <v>-6.1019644578023592E-2</v>
      </c>
      <c r="BL41" s="51">
        <f>kWh_in_MMBtu*(BI41-BH41)*Elec_source_E+(BG41-BF41)*Gas_source_E</f>
        <v>-7.9835767982073262</v>
      </c>
      <c r="BM41" s="52">
        <f>(BI41-BH41)*Elec_emissions/1000+(BG41-BF41)*Gas_emissions</f>
        <v>-1076.9497913382538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38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38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38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690</v>
      </c>
      <c r="F53" s="30">
        <v>38.954949432255937</v>
      </c>
      <c r="G53" s="30">
        <v>31.821237225628561</v>
      </c>
      <c r="H53" s="30">
        <v>317.71977596274473</v>
      </c>
      <c r="I53" s="30">
        <v>1200.4706647213579</v>
      </c>
      <c r="J53" s="32">
        <f>(G53-F53)/F53</f>
        <v>-0.18312723570680431</v>
      </c>
      <c r="K53" s="36">
        <f t="shared" ref="K53:K56" si="30">(I53-H53)/H53</f>
        <v>2.7783945336223672</v>
      </c>
      <c r="L53" s="49">
        <f>kWh_in_MMBtu*(I53-H53)*Elec_source_E+(G53-F53)*Gas_source_E</f>
        <v>1.674864023655366</v>
      </c>
      <c r="M53" s="50">
        <f>(I53-H53)*Elec_emissions/1000+(G53-F53)*Gas_emissions</f>
        <v>234.86409788079936</v>
      </c>
      <c r="O53" s="16">
        <v>1</v>
      </c>
      <c r="P53" s="17" t="s">
        <v>22</v>
      </c>
      <c r="Q53" s="18">
        <v>794</v>
      </c>
      <c r="R53" s="18">
        <v>233</v>
      </c>
      <c r="S53" s="30">
        <v>57.558884909373248</v>
      </c>
      <c r="T53" s="30">
        <v>47.729383692272926</v>
      </c>
      <c r="U53" s="30">
        <v>390.93001161707662</v>
      </c>
      <c r="V53" s="30">
        <v>1075.0924167614746</v>
      </c>
      <c r="W53" s="32">
        <f>(T53-S53)/S53</f>
        <v>-0.17077296116102528</v>
      </c>
      <c r="X53" s="36">
        <f t="shared" ref="X53:X56" si="31">(V53-U53)/U53</f>
        <v>1.7500892354474644</v>
      </c>
      <c r="Y53" s="49">
        <f>kWh_in_MMBtu*(V53-U53)*Elec_source_E+(T53-S53)*Gas_source_E</f>
        <v>-3.3896071531108083</v>
      </c>
      <c r="Z53" s="50">
        <f>(V53-U53)*Elec_emissions/1000+(T53-S53)*Gas_emissions</f>
        <v>-450.16454183379255</v>
      </c>
      <c r="AB53" s="16">
        <v>1</v>
      </c>
      <c r="AC53" s="17" t="s">
        <v>22</v>
      </c>
      <c r="AD53" s="18">
        <v>661</v>
      </c>
      <c r="AE53" s="18">
        <v>457</v>
      </c>
      <c r="AF53" s="30">
        <v>29.469791957051701</v>
      </c>
      <c r="AG53" s="30">
        <v>23.710519224035231</v>
      </c>
      <c r="AH53" s="30">
        <v>280.39376960068881</v>
      </c>
      <c r="AI53" s="30">
        <v>677.82497011833232</v>
      </c>
      <c r="AJ53" s="32">
        <f>(AG53-AF53)/AF53</f>
        <v>-0.19542970447195024</v>
      </c>
      <c r="AK53" s="36">
        <f t="shared" ref="AK53:AK56" si="32">(AI53-AH53)/AH53</f>
        <v>1.4174038213603273</v>
      </c>
      <c r="AL53" s="49">
        <f>kWh_in_MMBtu*(AI53-AH53)*Elec_source_E+(AG53-AF53)*Gas_source_E</f>
        <v>-2.0227631814500713</v>
      </c>
      <c r="AM53" s="50">
        <f>(AI53-AH53)*Elec_emissions/1000+(AG53-AF53)*Gas_emissions</f>
        <v>-268.74812620076739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755</v>
      </c>
      <c r="F54" s="30">
        <v>39.27001299082989</v>
      </c>
      <c r="G54" s="31">
        <v>32.346851407803399</v>
      </c>
      <c r="H54" s="31">
        <v>320.47720661047327</v>
      </c>
      <c r="I54" s="30">
        <v>1104.2520580506534</v>
      </c>
      <c r="J54" s="37">
        <f t="shared" ref="J54:J56" si="35">(G54-F54)/F54</f>
        <v>-0.17629639146396892</v>
      </c>
      <c r="K54" s="38">
        <f t="shared" si="30"/>
        <v>2.4456492857316552</v>
      </c>
      <c r="L54" s="49">
        <f>kWh_in_MMBtu*(I54-H54)*Elec_source_E+(G54-F54)*Gas_source_E</f>
        <v>0.84474027945710173</v>
      </c>
      <c r="M54" s="50">
        <f>(I54-H54)*Elec_emissions/1000+(G54-F54)*Gas_emissions</f>
        <v>121.90388128912764</v>
      </c>
      <c r="O54" s="16">
        <v>2</v>
      </c>
      <c r="P54" s="17" t="s">
        <v>23</v>
      </c>
      <c r="Q54" s="18">
        <v>794</v>
      </c>
      <c r="R54" s="18">
        <v>278</v>
      </c>
      <c r="S54" s="30">
        <v>56.234305388509831</v>
      </c>
      <c r="T54" s="31">
        <v>47.442990727923828</v>
      </c>
      <c r="U54" s="31">
        <v>388.36740604976092</v>
      </c>
      <c r="V54" s="30">
        <v>836.63570873202434</v>
      </c>
      <c r="W54" s="37">
        <f t="shared" ref="W54:W56" si="36">(T54-S54)/S54</f>
        <v>-0.15633365789528011</v>
      </c>
      <c r="X54" s="38">
        <f t="shared" si="31"/>
        <v>1.1542377030085462</v>
      </c>
      <c r="Y54" s="49">
        <f>kWh_in_MMBtu*(V54-U54)*Elec_source_E+(T54-S54)*Gas_source_E</f>
        <v>-4.7834338169717014</v>
      </c>
      <c r="Z54" s="50">
        <f>(V54-U54)*Elec_emissions/1000+(T54-S54)*Gas_emissions</f>
        <v>-640.54114300613162</v>
      </c>
      <c r="AB54" s="16">
        <v>2</v>
      </c>
      <c r="AC54" s="17" t="s">
        <v>23</v>
      </c>
      <c r="AD54" s="18">
        <v>661</v>
      </c>
      <c r="AE54" s="18">
        <v>477</v>
      </c>
      <c r="AF54" s="30">
        <v>29.383066897423145</v>
      </c>
      <c r="AG54" s="31">
        <v>23.548682160437551</v>
      </c>
      <c r="AH54" s="31">
        <v>280.91017213642243</v>
      </c>
      <c r="AI54" s="30">
        <v>639.61122261816274</v>
      </c>
      <c r="AJ54" s="37">
        <f t="shared" ref="AJ54:AJ56" si="37">(AG54-AF54)/AF54</f>
        <v>-0.19856282386564836</v>
      </c>
      <c r="AK54" s="38">
        <f t="shared" si="32"/>
        <v>1.2769243910026127</v>
      </c>
      <c r="AL54" s="49">
        <f>kWh_in_MMBtu*(AI54-AH54)*Elec_source_E+(AG54-AF54)*Gas_source_E</f>
        <v>-2.5192749570296042</v>
      </c>
      <c r="AM54" s="50">
        <f>(AI54-AH54)*Elec_emissions/1000+(AG54-AF54)*Gas_emissions</f>
        <v>-336.10322893643195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1051</v>
      </c>
      <c r="F55" s="30">
        <v>40.182598648873338</v>
      </c>
      <c r="G55" s="31">
        <v>34.04650621970174</v>
      </c>
      <c r="H55" s="31">
        <v>328.55465527347695</v>
      </c>
      <c r="I55" s="30">
        <v>992.32554043921891</v>
      </c>
      <c r="J55" s="37">
        <f t="shared" si="35"/>
        <v>-0.15270521657373309</v>
      </c>
      <c r="K55" s="38">
        <f t="shared" si="30"/>
        <v>2.0202753925773571</v>
      </c>
      <c r="L55" s="49">
        <f>kWh_in_MMBtu*(I55-H55)*Elec_source_E+(G55-F55)*Gas_source_E</f>
        <v>0.41789960068705501</v>
      </c>
      <c r="M55" s="50">
        <f>(I55-H55)*Elec_emissions/1000+(G55-F55)*Gas_emissions</f>
        <v>63.117279942763844</v>
      </c>
      <c r="O55" s="16">
        <v>3</v>
      </c>
      <c r="P55" s="17" t="s">
        <v>24</v>
      </c>
      <c r="Q55" s="18">
        <v>794</v>
      </c>
      <c r="R55" s="18">
        <v>458</v>
      </c>
      <c r="S55" s="30">
        <v>53.558160628773194</v>
      </c>
      <c r="T55" s="31">
        <v>47.102296692993377</v>
      </c>
      <c r="U55" s="31">
        <v>383.22692776926561</v>
      </c>
      <c r="V55" s="30">
        <v>536.28868156970304</v>
      </c>
      <c r="W55" s="37">
        <f t="shared" si="36"/>
        <v>-0.12053931389704067</v>
      </c>
      <c r="X55" s="38">
        <f t="shared" si="31"/>
        <v>0.3994023976639588</v>
      </c>
      <c r="Y55" s="49">
        <f>kWh_in_MMBtu*(V55-U55)*Elec_source_E+(T55-S55)*Gas_source_E</f>
        <v>-5.3982334798032507</v>
      </c>
      <c r="Z55" s="50">
        <f>(V55-U55)*Elec_emissions/1000+(T55-S55)*Gas_emissions</f>
        <v>-726.46020853379707</v>
      </c>
      <c r="AB55" s="16">
        <v>3</v>
      </c>
      <c r="AC55" s="17" t="s">
        <v>24</v>
      </c>
      <c r="AD55" s="18">
        <v>661</v>
      </c>
      <c r="AE55" s="18">
        <v>593</v>
      </c>
      <c r="AF55" s="30">
        <v>29.852063426623552</v>
      </c>
      <c r="AG55" s="31">
        <v>23.96294460626574</v>
      </c>
      <c r="AH55" s="31">
        <v>286.32885290742081</v>
      </c>
      <c r="AI55" s="30">
        <v>630.67149229915378</v>
      </c>
      <c r="AJ55" s="37">
        <f t="shared" si="37"/>
        <v>-0.19727677568531504</v>
      </c>
      <c r="AK55" s="38">
        <f t="shared" si="32"/>
        <v>1.2026124363480402</v>
      </c>
      <c r="AL55" s="49">
        <f>kWh_in_MMBtu*(AI55-AH55)*Elec_source_E+(AG55-AF55)*Gas_source_E</f>
        <v>-2.7326542940104095</v>
      </c>
      <c r="AM55" s="50">
        <f>(AI55-AH55)*Elec_emissions/1000+(AG55-AF55)*Gas_emissions</f>
        <v>-365.02626891701857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1389</v>
      </c>
      <c r="F56" s="39">
        <v>42.751638814024432</v>
      </c>
      <c r="G56" s="40">
        <v>36.031975980287697</v>
      </c>
      <c r="H56" s="40">
        <v>338.56120468630655</v>
      </c>
      <c r="I56" s="39">
        <v>1069.4850143740291</v>
      </c>
      <c r="J56" s="41">
        <f t="shared" si="35"/>
        <v>-0.15717907009291973</v>
      </c>
      <c r="K56" s="42">
        <f t="shared" si="30"/>
        <v>2.1589118882210943</v>
      </c>
      <c r="L56" s="51">
        <f>kWh_in_MMBtu*(I56-H56)*Elec_source_E+(G56-F56)*Gas_source_E</f>
        <v>0.50073788876415115</v>
      </c>
      <c r="M56" s="52">
        <f>(I56-H56)*Elec_emissions/1000+(G56-F56)*Gas_emissions</f>
        <v>74.972782726648575</v>
      </c>
      <c r="O56" s="19">
        <v>4</v>
      </c>
      <c r="P56" s="14" t="s">
        <v>25</v>
      </c>
      <c r="Q56" s="13">
        <v>794</v>
      </c>
      <c r="R56" s="13">
        <v>777</v>
      </c>
      <c r="S56" s="39">
        <v>52.797762265343515</v>
      </c>
      <c r="T56" s="40">
        <v>46.760642919044663</v>
      </c>
      <c r="U56" s="40">
        <v>378.65095089557155</v>
      </c>
      <c r="V56" s="39">
        <v>557.78724832166495</v>
      </c>
      <c r="W56" s="41">
        <f t="shared" si="36"/>
        <v>-0.11434422762007132</v>
      </c>
      <c r="X56" s="42">
        <f t="shared" si="31"/>
        <v>0.47309084264124174</v>
      </c>
      <c r="Y56" s="51">
        <f>kWh_in_MMBtu*(V56-U56)*Elec_source_E+(T56-S56)*Gas_source_E</f>
        <v>-4.6626513780200316</v>
      </c>
      <c r="Z56" s="52">
        <f>(V56-U56)*Elec_emissions/1000+(T56-S56)*Gas_emissions</f>
        <v>-626.99236744839141</v>
      </c>
      <c r="AB56" s="19">
        <v>4</v>
      </c>
      <c r="AC56" s="14" t="s">
        <v>25</v>
      </c>
      <c r="AD56" s="13">
        <v>661</v>
      </c>
      <c r="AE56" s="13">
        <v>612</v>
      </c>
      <c r="AF56" s="39">
        <v>29.997001687104593</v>
      </c>
      <c r="AG56" s="40">
        <v>22.410776288434509</v>
      </c>
      <c r="AH56" s="40">
        <v>287.66294846964246</v>
      </c>
      <c r="AI56" s="39">
        <v>771.93143588401438</v>
      </c>
      <c r="AJ56" s="41">
        <f t="shared" si="37"/>
        <v>-0.25289945567897626</v>
      </c>
      <c r="AK56" s="42">
        <f t="shared" si="32"/>
        <v>1.6834579843899415</v>
      </c>
      <c r="AL56" s="51">
        <f>kWh_in_MMBtu*(AI56-AH56)*Elec_source_E+(AG56-AF56)*Gas_source_E</f>
        <v>-3.0844734655426516</v>
      </c>
      <c r="AM56" s="52">
        <f>(AI56-AH56)*Elec_emissions/1000+(AG56-AF56)*Gas_emissions</f>
        <v>-411.04875290400571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38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38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38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448</v>
      </c>
      <c r="F68" s="30">
        <v>38.680124278313791</v>
      </c>
      <c r="G68" s="30">
        <v>32.397178174982983</v>
      </c>
      <c r="H68" s="30">
        <v>316.17641244355224</v>
      </c>
      <c r="I68" s="30">
        <v>414</v>
      </c>
      <c r="J68" s="32">
        <f>(G68-F68)/F68</f>
        <v>-0.16243345181942379</v>
      </c>
      <c r="K68" s="36">
        <f t="shared" ref="K68:K71" si="38">(I68-H68)/H68</f>
        <v>0.30939558963435471</v>
      </c>
      <c r="L68" s="49">
        <f>kWh_in_MMBtu*(I68-H68)*Elec_source_E+(G68-F68)*Gas_source_E</f>
        <v>-5.8011252983008479</v>
      </c>
      <c r="M68" s="50">
        <f>(I68-H68)*Elec_emissions/1000+(G68-F68)*Gas_emissions</f>
        <v>-781.35758088255375</v>
      </c>
      <c r="O68" s="16">
        <v>1</v>
      </c>
      <c r="P68" s="17" t="s">
        <v>22</v>
      </c>
      <c r="Q68" s="18">
        <v>441</v>
      </c>
      <c r="R68" s="18">
        <v>147</v>
      </c>
      <c r="S68" s="30">
        <v>62.548500238937208</v>
      </c>
      <c r="T68" s="30">
        <v>55.029794238378237</v>
      </c>
      <c r="U68" s="30">
        <v>422.15371684024609</v>
      </c>
      <c r="V68" s="30">
        <v>611.97074865324282</v>
      </c>
      <c r="W68" s="32">
        <f>(T68-S68)/S68</f>
        <v>-0.12020601568122788</v>
      </c>
      <c r="X68" s="36">
        <f t="shared" ref="X68:X71" si="39">(V68-U68)/U68</f>
        <v>0.44963960813550863</v>
      </c>
      <c r="Y68" s="49">
        <f>kWh_in_MMBtu*(V68-U68)*Elec_source_E+(T68-S68)*Gas_source_E</f>
        <v>-6.1632343490446573</v>
      </c>
      <c r="Z68" s="50">
        <f>(V68-U68)*Elec_emissions/1000+(T68-S68)*Gas_emissions</f>
        <v>-829.25581782607151</v>
      </c>
      <c r="AB68" s="16">
        <v>1</v>
      </c>
      <c r="AC68" s="17" t="s">
        <v>22</v>
      </c>
      <c r="AD68" s="18">
        <v>374</v>
      </c>
      <c r="AE68" s="18">
        <v>301</v>
      </c>
      <c r="AF68" s="30">
        <v>27.023475553358164</v>
      </c>
      <c r="AG68" s="30">
        <v>21.344040097510835</v>
      </c>
      <c r="AH68" s="30">
        <v>264.42005448237614</v>
      </c>
      <c r="AI68" s="30">
        <v>652.83301048858493</v>
      </c>
      <c r="AJ68" s="32">
        <f>(AG68-AF68)/AF68</f>
        <v>-0.21016672872566738</v>
      </c>
      <c r="AK68" s="36">
        <f t="shared" ref="AK68:AK71" si="40">(AI68-AH68)/AH68</f>
        <v>1.4689239693508076</v>
      </c>
      <c r="AL68" s="49">
        <f>kWh_in_MMBtu*(AI68-AH68)*Elec_source_E+(AG68-AF68)*Gas_source_E</f>
        <v>-2.0322886421368116</v>
      </c>
      <c r="AM68" s="50">
        <f>(AI68-AH68)*Elec_emissions/1000+(AG68-AF68)*Gas_emissions</f>
        <v>-270.12457397652986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477</v>
      </c>
      <c r="F69" s="30">
        <v>38.612190880101849</v>
      </c>
      <c r="G69" s="31">
        <v>31.973582016090958</v>
      </c>
      <c r="H69" s="31">
        <v>316.08531665084519</v>
      </c>
      <c r="I69" s="30">
        <v>413</v>
      </c>
      <c r="J69" s="37">
        <f t="shared" ref="J69:J71" si="43">(G69-F69)/F69</f>
        <v>-0.1719303855257793</v>
      </c>
      <c r="K69" s="38">
        <f t="shared" si="38"/>
        <v>0.30660925466591321</v>
      </c>
      <c r="L69" s="49">
        <f>kWh_in_MMBtu*(I69-H69)*Elec_source_E+(G69-F69)*Gas_source_E</f>
        <v>-6.1985283116236687</v>
      </c>
      <c r="M69" s="50">
        <f>(I69-H69)*Elec_emissions/1000+(G69-F69)*Gas_emissions</f>
        <v>-834.96155341992983</v>
      </c>
      <c r="O69" s="16">
        <v>2</v>
      </c>
      <c r="P69" s="17" t="s">
        <v>23</v>
      </c>
      <c r="Q69" s="18">
        <v>441</v>
      </c>
      <c r="R69" s="18">
        <v>164</v>
      </c>
      <c r="S69" s="30">
        <v>60.470141260842233</v>
      </c>
      <c r="T69" s="31">
        <v>52.722570819186309</v>
      </c>
      <c r="U69" s="31">
        <v>413.2222022487037</v>
      </c>
      <c r="V69" s="30">
        <v>577.726033693104</v>
      </c>
      <c r="W69" s="37">
        <f t="shared" ref="W69:W71" si="44">(T69-S69)/S69</f>
        <v>-0.12812224810648665</v>
      </c>
      <c r="X69" s="38">
        <f t="shared" si="39"/>
        <v>0.39810017600504272</v>
      </c>
      <c r="Y69" s="49">
        <f>kWh_in_MMBtu*(V69-U69)*Elec_source_E+(T69-S69)*Gas_source_E</f>
        <v>-6.683696252267028</v>
      </c>
      <c r="Z69" s="50">
        <f>(V69-U69)*Elec_emissions/1000+(T69-S69)*Gas_emissions</f>
        <v>-899.70428400326273</v>
      </c>
      <c r="AB69" s="16">
        <v>2</v>
      </c>
      <c r="AC69" s="17" t="s">
        <v>23</v>
      </c>
      <c r="AD69" s="18">
        <v>374</v>
      </c>
      <c r="AE69" s="18">
        <v>313</v>
      </c>
      <c r="AF69" s="30">
        <v>27.159462885081322</v>
      </c>
      <c r="AG69" s="31">
        <v>21.101907371657632</v>
      </c>
      <c r="AH69" s="31">
        <v>265.1893126954177</v>
      </c>
      <c r="AI69" s="30">
        <v>654.52291712038482</v>
      </c>
      <c r="AJ69" s="37">
        <f t="shared" ref="AJ69:AJ71" si="45">(AG69-AF69)/AF69</f>
        <v>-0.22303664616103663</v>
      </c>
      <c r="AK69" s="38">
        <f t="shared" si="40"/>
        <v>1.4681345958769272</v>
      </c>
      <c r="AL69" s="49">
        <f>kWh_in_MMBtu*(AI69-AH69)*Elec_source_E+(AG69-AF69)*Gas_source_E</f>
        <v>-2.4345831687911881</v>
      </c>
      <c r="AM69" s="50">
        <f>(AI69-AH69)*Elec_emissions/1000+(AG69-AF69)*Gas_emissions</f>
        <v>-324.36959963938023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605</v>
      </c>
      <c r="F70" s="30">
        <v>39.436885660061506</v>
      </c>
      <c r="G70" s="31">
        <v>32.67294620002184</v>
      </c>
      <c r="H70" s="31">
        <v>323.94335841022217</v>
      </c>
      <c r="I70" s="30">
        <v>546</v>
      </c>
      <c r="J70" s="37">
        <f t="shared" si="43"/>
        <v>-0.1715130225632811</v>
      </c>
      <c r="K70" s="38">
        <f t="shared" si="38"/>
        <v>0.68547984030152209</v>
      </c>
      <c r="L70" s="49">
        <f>kWh_in_MMBtu*(I70-H70)*Elec_source_E+(G70-F70)*Gas_source_E</f>
        <v>-4.9953859652788859</v>
      </c>
      <c r="M70" s="50">
        <f>(I70-H70)*Elec_emissions/1000+(G70-F70)*Gas_emissions</f>
        <v>-671.42874375429392</v>
      </c>
      <c r="O70" s="16">
        <v>3</v>
      </c>
      <c r="P70" s="17" t="s">
        <v>24</v>
      </c>
      <c r="Q70" s="18">
        <v>441</v>
      </c>
      <c r="R70" s="18">
        <v>258</v>
      </c>
      <c r="S70" s="30">
        <v>56.226525392711665</v>
      </c>
      <c r="T70" s="31">
        <v>49.763179165465367</v>
      </c>
      <c r="U70" s="31">
        <v>403.16026600520797</v>
      </c>
      <c r="V70" s="30">
        <v>503.21104092600899</v>
      </c>
      <c r="W70" s="37">
        <f t="shared" si="44"/>
        <v>-0.11495190538813031</v>
      </c>
      <c r="X70" s="38">
        <f t="shared" si="39"/>
        <v>0.24816625882350365</v>
      </c>
      <c r="Y70" s="49">
        <f>kWh_in_MMBtu*(V70-U70)*Elec_source_E+(T70-S70)*Gas_source_E</f>
        <v>-5.9739174699381135</v>
      </c>
      <c r="Z70" s="50">
        <f>(V70-U70)*Elec_emissions/1000+(T70-S70)*Gas_emissions</f>
        <v>-804.63806867036112</v>
      </c>
      <c r="AB70" s="16">
        <v>3</v>
      </c>
      <c r="AC70" s="17" t="s">
        <v>24</v>
      </c>
      <c r="AD70" s="18">
        <v>374</v>
      </c>
      <c r="AE70" s="18">
        <v>347</v>
      </c>
      <c r="AF70" s="30">
        <v>26.953522400627026</v>
      </c>
      <c r="AG70" s="31">
        <v>19.966087107559474</v>
      </c>
      <c r="AH70" s="31">
        <v>265.0443320139504</v>
      </c>
      <c r="AI70" s="30">
        <v>748.82159425059774</v>
      </c>
      <c r="AJ70" s="37">
        <f t="shared" si="45"/>
        <v>-0.25924015381770665</v>
      </c>
      <c r="AK70" s="38">
        <f t="shared" si="40"/>
        <v>1.8252692240601627</v>
      </c>
      <c r="AL70" s="49">
        <f>kWh_in_MMBtu*(AI70-AH70)*Elec_source_E+(AG70-AF70)*Gas_source_E</f>
        <v>-2.4370512400302689</v>
      </c>
      <c r="AM70" s="50">
        <f>(AI70-AH70)*Elec_emissions/1000+(AG70-AF70)*Gas_emissions</f>
        <v>-323.74084878884491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799</v>
      </c>
      <c r="F71" s="39">
        <v>41.692093275912235</v>
      </c>
      <c r="G71" s="40">
        <v>33.71158869865878</v>
      </c>
      <c r="H71" s="40">
        <v>336.51152309130936</v>
      </c>
      <c r="I71" s="39">
        <v>843</v>
      </c>
      <c r="J71" s="41">
        <f t="shared" si="43"/>
        <v>-0.19141530084468611</v>
      </c>
      <c r="K71" s="42">
        <f t="shared" si="38"/>
        <v>1.5051148093114766</v>
      </c>
      <c r="L71" s="51">
        <f>kWh_in_MMBtu*(I71-H71)*Elec_source_E+(G71-F71)*Gas_source_E</f>
        <v>-3.2763536005004337</v>
      </c>
      <c r="M71" s="52">
        <f>(I71-H71)*Elec_emissions/1000+(G71-F71)*Gas_emissions</f>
        <v>-436.69992743102171</v>
      </c>
      <c r="O71" s="19">
        <v>4</v>
      </c>
      <c r="P71" s="14" t="s">
        <v>25</v>
      </c>
      <c r="Q71" s="13">
        <v>441</v>
      </c>
      <c r="R71" s="13">
        <v>437</v>
      </c>
      <c r="S71" s="39">
        <v>53.959746944210153</v>
      </c>
      <c r="T71" s="40">
        <v>46.896632908512842</v>
      </c>
      <c r="U71" s="40">
        <v>395.8409430747368</v>
      </c>
      <c r="V71" s="39">
        <v>565.97928277494009</v>
      </c>
      <c r="W71" s="41">
        <f t="shared" si="44"/>
        <v>-0.1308959814618845</v>
      </c>
      <c r="X71" s="42">
        <f t="shared" si="39"/>
        <v>0.42981491095548524</v>
      </c>
      <c r="Y71" s="51">
        <f>kWh_in_MMBtu*(V71-U71)*Elec_source_E+(T71-S71)*Gas_source_E</f>
        <v>-5.877316494712943</v>
      </c>
      <c r="Z71" s="52">
        <f>(V71-U71)*Elec_emissions/1000+(T71-S71)*Gas_emissions</f>
        <v>-790.89661732340915</v>
      </c>
      <c r="AB71" s="19">
        <v>4</v>
      </c>
      <c r="AC71" s="14" t="s">
        <v>25</v>
      </c>
      <c r="AD71" s="13">
        <v>374</v>
      </c>
      <c r="AE71" s="13">
        <v>362</v>
      </c>
      <c r="AF71" s="39">
        <v>26.882798654237604</v>
      </c>
      <c r="AG71" s="40">
        <v>17.794836434276949</v>
      </c>
      <c r="AH71" s="40">
        <v>264.89009620523882</v>
      </c>
      <c r="AI71" s="39">
        <v>989.72862017204443</v>
      </c>
      <c r="AJ71" s="41">
        <f t="shared" si="45"/>
        <v>-0.33805863507176537</v>
      </c>
      <c r="AK71" s="42">
        <f t="shared" si="40"/>
        <v>2.7363745732690412</v>
      </c>
      <c r="AL71" s="51">
        <f>kWh_in_MMBtu*(AI71-AH71)*Elec_source_E+(AG71-AF71)*Gas_source_E</f>
        <v>-2.1458566791921365</v>
      </c>
      <c r="AM71" s="52">
        <f>(AI71-AH71)*Elec_emissions/1000+(AG71-AF71)*Gas_emissions</f>
        <v>-282.01523248648095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M71"/>
  <sheetViews>
    <sheetView topLeftCell="AS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39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39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39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39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39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5190</v>
      </c>
      <c r="F8" s="30">
        <v>37.394815395892991</v>
      </c>
      <c r="G8" s="30">
        <v>26.725754067352135</v>
      </c>
      <c r="H8" s="30">
        <v>313.65145338903602</v>
      </c>
      <c r="I8" s="30">
        <v>1672.2880586902222</v>
      </c>
      <c r="J8" s="32">
        <f>(G8-F8)/F8</f>
        <v>-0.28530857060234666</v>
      </c>
      <c r="K8" s="36">
        <f>(I8-H8)/H8</f>
        <v>4.3316764217763977</v>
      </c>
      <c r="L8" s="49">
        <f>kWh_in_MMBtu*(I8-H8)*Elec_source_E+(G8-F8)*Gas_source_E</f>
        <v>2.9161009008828351</v>
      </c>
      <c r="M8" s="50">
        <f>(I8-H8)*Elec_emissions/1000+(G8-F8)*Gas_emissions</f>
        <v>407.10560881241895</v>
      </c>
      <c r="N8" s="6"/>
      <c r="O8" s="16">
        <v>1</v>
      </c>
      <c r="P8" s="17" t="s">
        <v>22</v>
      </c>
      <c r="Q8" s="18">
        <v>7241</v>
      </c>
      <c r="R8" s="18">
        <v>3925</v>
      </c>
      <c r="S8" s="30">
        <v>36.047400139086179</v>
      </c>
      <c r="T8" s="30">
        <v>24.438563025559681</v>
      </c>
      <c r="U8" s="30">
        <v>303.98841375914355</v>
      </c>
      <c r="V8" s="30">
        <v>1908.982956778163</v>
      </c>
      <c r="W8" s="32">
        <f>(T8-S8)/S8</f>
        <v>-0.32204367218536356</v>
      </c>
      <c r="X8" s="36">
        <f t="shared" ref="X8:X11" si="0">(V8-U8)/U8</f>
        <v>5.2797885392128485</v>
      </c>
      <c r="Y8" s="49">
        <f>kWh_in_MMBtu*(V8-U8)*Elec_source_E+(T8-S8)*Gas_source_E</f>
        <v>4.5292196953837962</v>
      </c>
      <c r="Z8" s="50">
        <f>(V8-U8)*Elec_emissions/1000+(T8-S8)*Gas_emissions</f>
        <v>627.1630098612593</v>
      </c>
      <c r="AA8" s="6"/>
      <c r="AB8" s="16">
        <v>1</v>
      </c>
      <c r="AC8" s="17" t="s">
        <v>22</v>
      </c>
      <c r="AD8" s="18">
        <v>2476</v>
      </c>
      <c r="AE8" s="18">
        <v>1119</v>
      </c>
      <c r="AF8" s="30">
        <v>35.595831659464267</v>
      </c>
      <c r="AG8" s="30">
        <v>28.329196866681322</v>
      </c>
      <c r="AH8" s="30">
        <v>306.75360158699363</v>
      </c>
      <c r="AI8" s="30">
        <v>934.24910989711611</v>
      </c>
      <c r="AJ8" s="32">
        <f>(AG8-AF8)/AF8</f>
        <v>-0.20414285757672085</v>
      </c>
      <c r="AK8" s="36">
        <f t="shared" ref="AK8:AK11" si="1">(AI8-AH8)/AH8</f>
        <v>2.0456011113276795</v>
      </c>
      <c r="AL8" s="49">
        <f>kWh_in_MMBtu*(AI8-AH8)*Elec_source_E+(AG8-AF8)*Gas_source_E</f>
        <v>-1.2027508008411534</v>
      </c>
      <c r="AM8" s="50">
        <f>(AI8-AH8)*Elec_emissions/1000+(AG8-AF8)*Gas_emissions</f>
        <v>-155.81684545617475</v>
      </c>
      <c r="AO8" s="16">
        <v>1</v>
      </c>
      <c r="AP8" s="17" t="s">
        <v>22</v>
      </c>
      <c r="AQ8" s="18">
        <v>211</v>
      </c>
      <c r="AR8" s="18">
        <v>110</v>
      </c>
      <c r="AS8" s="30">
        <v>90.153531040811913</v>
      </c>
      <c r="AT8" s="30">
        <v>77.695559916228746</v>
      </c>
      <c r="AU8" s="30">
        <v>648.68173493080701</v>
      </c>
      <c r="AV8" s="30">
        <v>1121.8017968197914</v>
      </c>
      <c r="AW8" s="32">
        <f>(AT8-AS8)/AS8</f>
        <v>-0.138186169534985</v>
      </c>
      <c r="AX8" s="36">
        <f t="shared" ref="AX8:AX11" si="2">(AV8-AU8)/AU8</f>
        <v>0.72935622572978842</v>
      </c>
      <c r="AY8" s="49">
        <f>kWh_in_MMBtu*(AV8-AU8)*Elec_source_E+(AT8-AS8)*Gas_source_E</f>
        <v>-8.5140298262945677</v>
      </c>
      <c r="AZ8" s="50">
        <f>(AV8-AU8)*Elec_emissions/1000+(AT8-AS8)*Gas_emissions</f>
        <v>-1143.4051853271421</v>
      </c>
      <c r="BA8" s="6"/>
      <c r="BB8" s="16">
        <v>1</v>
      </c>
      <c r="BC8" s="17" t="s">
        <v>22</v>
      </c>
      <c r="BD8" s="18">
        <v>72</v>
      </c>
      <c r="BE8" s="18">
        <v>36</v>
      </c>
      <c r="BF8" s="30">
        <v>79.011731037264539</v>
      </c>
      <c r="BG8" s="30">
        <v>70.511690267621191</v>
      </c>
      <c r="BH8" s="30">
        <v>557.89577961733164</v>
      </c>
      <c r="BI8" s="30">
        <v>488.72132285845396</v>
      </c>
      <c r="BJ8" s="32">
        <f>(BG8-BF8)/BF8</f>
        <v>-0.10757947785797084</v>
      </c>
      <c r="BK8" s="36">
        <f t="shared" ref="BK8:BK11" si="3">(BI8-BH8)/BH8</f>
        <v>-0.12399171903814256</v>
      </c>
      <c r="BL8" s="49">
        <f>kWh_in_MMBtu*(BI8-BH8)*Elec_source_E+(BG8-BF8)*Gas_source_E</f>
        <v>-10.005616715716764</v>
      </c>
      <c r="BM8" s="50">
        <f>(BI8-BH8)*Elec_emissions/1000+(BG8-BF8)*Gas_emissions</f>
        <v>-1350.0856532649805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5677</v>
      </c>
      <c r="F9" s="30">
        <v>37.488277193393834</v>
      </c>
      <c r="G9" s="31">
        <v>27.081876259613061</v>
      </c>
      <c r="H9" s="31">
        <v>314.35013244492217</v>
      </c>
      <c r="I9" s="30">
        <v>1551.5820150744969</v>
      </c>
      <c r="J9" s="37">
        <f t="shared" ref="J9:J11" si="4">(G9-F9)/F9</f>
        <v>-0.27759080205517112</v>
      </c>
      <c r="K9" s="38">
        <f t="shared" ref="K9:K11" si="5">(I9-H9)/H9</f>
        <v>3.9358401824320923</v>
      </c>
      <c r="L9" s="49">
        <f>kWh_in_MMBtu*(I9-H9)*Elec_source_E+(G9-F9)*Gas_source_E</f>
        <v>1.9026583682171179</v>
      </c>
      <c r="M9" s="50">
        <f>(I9-H9)*Elec_emissions/1000+(G9-F9)*Gas_emissions</f>
        <v>269.19422007762819</v>
      </c>
      <c r="N9" s="6"/>
      <c r="O9" s="16">
        <v>2</v>
      </c>
      <c r="P9" s="17" t="s">
        <v>23</v>
      </c>
      <c r="Q9" s="18">
        <v>7241</v>
      </c>
      <c r="R9" s="18">
        <v>4208</v>
      </c>
      <c r="S9" s="30">
        <v>36.130579583510439</v>
      </c>
      <c r="T9" s="31">
        <v>24.786027962553678</v>
      </c>
      <c r="U9" s="31">
        <v>304.56928236561464</v>
      </c>
      <c r="V9" s="30">
        <v>1772.2610335924292</v>
      </c>
      <c r="W9" s="37">
        <f t="shared" ref="W9:W11" si="6">(T9-S9)/S9</f>
        <v>-0.3139875349836424</v>
      </c>
      <c r="X9" s="38">
        <f t="shared" si="0"/>
        <v>4.818909312939021</v>
      </c>
      <c r="Y9" s="49">
        <f>kWh_in_MMBtu*(V9-U9)*Elec_source_E+(T9-S9)*Gas_source_E</f>
        <v>3.347345964845946</v>
      </c>
      <c r="Z9" s="50">
        <f>(V9-U9)*Elec_emissions/1000+(T9-S9)*Gas_emissions</f>
        <v>466.37471800314461</v>
      </c>
      <c r="AA9" s="6"/>
      <c r="AB9" s="16">
        <v>2</v>
      </c>
      <c r="AC9" s="17" t="s">
        <v>23</v>
      </c>
      <c r="AD9" s="18">
        <v>2476</v>
      </c>
      <c r="AE9" s="18">
        <v>1309</v>
      </c>
      <c r="AF9" s="30">
        <v>35.591113671462956</v>
      </c>
      <c r="AG9" s="31">
        <v>28.412328475294402</v>
      </c>
      <c r="AH9" s="31">
        <v>307.03267652371972</v>
      </c>
      <c r="AI9" s="30">
        <v>917.94286971876465</v>
      </c>
      <c r="AJ9" s="37">
        <f t="shared" ref="AJ9:AJ11" si="7">(AG9-AF9)/AF9</f>
        <v>-0.20170161750022794</v>
      </c>
      <c r="AK9" s="38">
        <f t="shared" si="1"/>
        <v>1.989723700134729</v>
      </c>
      <c r="AL9" s="49">
        <f>kWh_in_MMBtu*(AI9-AH9)*Elec_source_E+(AG9-AF9)*Gas_source_E</f>
        <v>-1.2845548566755465</v>
      </c>
      <c r="AM9" s="50">
        <f>(AI9-AH9)*Elec_emissions/1000+(AG9-AF9)*Gas_emissions</f>
        <v>-167.01800293118231</v>
      </c>
      <c r="AO9" s="16">
        <v>2</v>
      </c>
      <c r="AP9" s="17" t="s">
        <v>23</v>
      </c>
      <c r="AQ9" s="18">
        <v>211</v>
      </c>
      <c r="AR9" s="18">
        <v>118</v>
      </c>
      <c r="AS9" s="30">
        <v>91.803864155233214</v>
      </c>
      <c r="AT9" s="31">
        <v>78.487668975491545</v>
      </c>
      <c r="AU9" s="31">
        <v>657.04609831633479</v>
      </c>
      <c r="AV9" s="30">
        <v>1088.3615794352349</v>
      </c>
      <c r="AW9" s="37">
        <f t="shared" ref="AW9:AW11" si="8">(AT9-AS9)/AS9</f>
        <v>-0.1450504867335978</v>
      </c>
      <c r="AX9" s="38">
        <f t="shared" si="2"/>
        <v>0.65644630144541749</v>
      </c>
      <c r="AY9" s="49">
        <f>kWh_in_MMBtu*(AV9-AU9)*Elec_source_E+(AT9-AS9)*Gas_source_E</f>
        <v>-9.8970481727867927</v>
      </c>
      <c r="AZ9" s="50">
        <f>(AV9-AU9)*Elec_emissions/1000+(AT9-AS9)*Gas_emissions</f>
        <v>-1330.3479818751443</v>
      </c>
      <c r="BA9" s="6"/>
      <c r="BB9" s="16">
        <v>2</v>
      </c>
      <c r="BC9" s="17" t="s">
        <v>23</v>
      </c>
      <c r="BD9" s="18">
        <v>72</v>
      </c>
      <c r="BE9" s="18">
        <v>42</v>
      </c>
      <c r="BF9" s="30">
        <v>80.043975552911817</v>
      </c>
      <c r="BG9" s="31">
        <v>71.212451098319235</v>
      </c>
      <c r="BH9" s="31">
        <v>559.5463934390167</v>
      </c>
      <c r="BI9" s="30">
        <v>491.4949377566308</v>
      </c>
      <c r="BJ9" s="37">
        <f t="shared" ref="BJ9:BJ11" si="9">(BG9-BF9)/BF9</f>
        <v>-0.11033340602572446</v>
      </c>
      <c r="BK9" s="38">
        <f t="shared" si="3"/>
        <v>-0.12161896936576827</v>
      </c>
      <c r="BL9" s="49">
        <f>kWh_in_MMBtu*(BI9-BH9)*Elec_source_E+(BG9-BF9)*Gas_source_E</f>
        <v>-10.354911236318724</v>
      </c>
      <c r="BM9" s="50">
        <f>(BI9-BH9)*Elec_emissions/1000+(BG9-BF9)*Gas_emissions</f>
        <v>-1397.1809113872987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7517</v>
      </c>
      <c r="F10" s="30">
        <v>38.174515474066453</v>
      </c>
      <c r="G10" s="31">
        <v>28.307412034461276</v>
      </c>
      <c r="H10" s="31">
        <v>318.98865010687098</v>
      </c>
      <c r="I10" s="30">
        <v>1454.1267805397356</v>
      </c>
      <c r="J10" s="37">
        <f t="shared" si="4"/>
        <v>-0.25847357371983709</v>
      </c>
      <c r="K10" s="38">
        <f t="shared" si="5"/>
        <v>3.5585533530818689</v>
      </c>
      <c r="L10" s="49">
        <f>kWh_in_MMBtu*(I10-H10)*Elec_source_E+(G10-F10)*Gas_source_E</f>
        <v>1.397490883699966</v>
      </c>
      <c r="M10" s="50">
        <f>(I10-H10)*Elec_emissions/1000+(G10-F10)*Gas_emissions</f>
        <v>200.02663602742427</v>
      </c>
      <c r="N10" s="6"/>
      <c r="O10" s="16">
        <v>3</v>
      </c>
      <c r="P10" s="17" t="s">
        <v>24</v>
      </c>
      <c r="Q10" s="18">
        <v>7241</v>
      </c>
      <c r="R10" s="18">
        <v>5304</v>
      </c>
      <c r="S10" s="30">
        <v>36.993024319608352</v>
      </c>
      <c r="T10" s="31">
        <v>25.925090445380615</v>
      </c>
      <c r="U10" s="31">
        <v>310.99501451178139</v>
      </c>
      <c r="V10" s="30">
        <v>1703.6058814407616</v>
      </c>
      <c r="W10" s="37">
        <f t="shared" si="6"/>
        <v>-0.29918975476576859</v>
      </c>
      <c r="X10" s="38">
        <f t="shared" si="0"/>
        <v>4.4779202300563696</v>
      </c>
      <c r="Y10" s="49">
        <f>kWh_in_MMBtu*(V10-U10)*Elec_source_E+(T10-S10)*Gas_source_E</f>
        <v>2.8450536262461448</v>
      </c>
      <c r="Z10" s="50">
        <f>(V10-U10)*Elec_emissions/1000+(T10-S10)*Gas_emissions</f>
        <v>397.86992100325983</v>
      </c>
      <c r="AA10" s="6"/>
      <c r="AB10" s="16">
        <v>3</v>
      </c>
      <c r="AC10" s="17" t="s">
        <v>24</v>
      </c>
      <c r="AD10" s="18">
        <v>2476</v>
      </c>
      <c r="AE10" s="18">
        <v>2000</v>
      </c>
      <c r="AF10" s="30">
        <v>35.885257756637856</v>
      </c>
      <c r="AG10" s="31">
        <v>29.384500485240249</v>
      </c>
      <c r="AH10" s="31">
        <v>307.20346383554937</v>
      </c>
      <c r="AI10" s="30">
        <v>858.37491806021205</v>
      </c>
      <c r="AJ10" s="37">
        <f t="shared" si="7"/>
        <v>-0.18115398015206211</v>
      </c>
      <c r="AK10" s="38">
        <f t="shared" si="1"/>
        <v>1.7941576808512585</v>
      </c>
      <c r="AL10" s="49">
        <f>kWh_in_MMBtu*(AI10-AH10)*Elec_source_E+(AG10-AF10)*Gas_source_E</f>
        <v>-1.185059190850688</v>
      </c>
      <c r="AM10" s="50">
        <f>(AI10-AH10)*Elec_emissions/1000+(AG10-AF10)*Gas_emissions</f>
        <v>-154.20802445278866</v>
      </c>
      <c r="AO10" s="16">
        <v>3</v>
      </c>
      <c r="AP10" s="17" t="s">
        <v>24</v>
      </c>
      <c r="AQ10" s="18">
        <v>211</v>
      </c>
      <c r="AR10" s="18">
        <v>150</v>
      </c>
      <c r="AS10" s="30">
        <v>91.523017536334564</v>
      </c>
      <c r="AT10" s="31">
        <v>78.553660943691824</v>
      </c>
      <c r="AU10" s="31">
        <v>651.24290602350118</v>
      </c>
      <c r="AV10" s="30">
        <v>973.14139376392302</v>
      </c>
      <c r="AW10" s="37">
        <f t="shared" si="8"/>
        <v>-0.14170595487079429</v>
      </c>
      <c r="AX10" s="38">
        <f t="shared" si="2"/>
        <v>0.49428329239843666</v>
      </c>
      <c r="AY10" s="49">
        <f>kWh_in_MMBtu*(AV10-AU10)*Elec_source_E+(AT10-AS10)*Gas_source_E</f>
        <v>-10.690397484905281</v>
      </c>
      <c r="AZ10" s="50">
        <f>(AV10-AU10)*Elec_emissions/1000+(AT10-AS10)*Gas_emissions</f>
        <v>-1438.4550179439093</v>
      </c>
      <c r="BA10" s="6"/>
      <c r="BB10" s="16">
        <v>3</v>
      </c>
      <c r="BC10" s="17" t="s">
        <v>24</v>
      </c>
      <c r="BD10" s="18">
        <v>72</v>
      </c>
      <c r="BE10" s="18">
        <v>63</v>
      </c>
      <c r="BF10" s="30">
        <v>83.299423549663942</v>
      </c>
      <c r="BG10" s="31">
        <v>75.048990931935478</v>
      </c>
      <c r="BH10" s="31">
        <v>575.02797314666805</v>
      </c>
      <c r="BI10" s="30">
        <v>508.32331698990237</v>
      </c>
      <c r="BJ10" s="37">
        <f t="shared" si="9"/>
        <v>-9.9045494748345703E-2</v>
      </c>
      <c r="BK10" s="38">
        <f t="shared" si="3"/>
        <v>-0.11600245426625849</v>
      </c>
      <c r="BL10" s="49">
        <f>kWh_in_MMBtu*(BI10-BH10)*Elec_source_E+(BG10-BF10)*Gas_source_E</f>
        <v>-9.7071024825445882</v>
      </c>
      <c r="BM10" s="50">
        <f>(BI10-BH10)*Elec_emissions/1000+(BG10-BF10)*Gas_emissions</f>
        <v>-1309.8021648580216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9726</v>
      </c>
      <c r="F11" s="39">
        <v>39.907202171814056</v>
      </c>
      <c r="G11" s="40">
        <v>29.745401865062082</v>
      </c>
      <c r="H11" s="40">
        <v>325.27042538636897</v>
      </c>
      <c r="I11" s="39">
        <v>1445.5040851462661</v>
      </c>
      <c r="J11" s="41">
        <f t="shared" si="4"/>
        <v>-0.25463574878043249</v>
      </c>
      <c r="K11" s="42">
        <f t="shared" si="5"/>
        <v>3.4440071163224868</v>
      </c>
      <c r="L11" s="51">
        <f>kWh_in_MMBtu*(I11-H11)*Elec_source_E+(G11-F11)*Gas_source_E</f>
        <v>0.9167060731647787</v>
      </c>
      <c r="M11" s="52">
        <f>(I11-H11)*Elec_emissions/1000+(G11-F11)*Gas_emissions</f>
        <v>135.03509619835017</v>
      </c>
      <c r="N11" s="6"/>
      <c r="O11" s="19">
        <v>4</v>
      </c>
      <c r="P11" s="14" t="s">
        <v>25</v>
      </c>
      <c r="Q11" s="13">
        <v>7241</v>
      </c>
      <c r="R11" s="13">
        <v>7131</v>
      </c>
      <c r="S11" s="39">
        <v>39.072747809053133</v>
      </c>
      <c r="T11" s="40">
        <v>28.357473373996001</v>
      </c>
      <c r="U11" s="40">
        <v>319.55608943340377</v>
      </c>
      <c r="V11" s="39">
        <v>1588.3673725970827</v>
      </c>
      <c r="W11" s="41">
        <f t="shared" si="6"/>
        <v>-0.27423908058430457</v>
      </c>
      <c r="X11" s="42">
        <f t="shared" si="0"/>
        <v>3.9705432790011104</v>
      </c>
      <c r="Y11" s="51">
        <f>kWh_in_MMBtu*(V11-U11)*Elec_source_E+(T11-S11)*Gas_source_E</f>
        <v>1.9040709965346831</v>
      </c>
      <c r="Z11" s="52">
        <f>(V11-U11)*Elec_emissions/1000+(T11-S11)*Gas_emissions</f>
        <v>269.70626376659106</v>
      </c>
      <c r="AA11" s="6"/>
      <c r="AB11" s="19">
        <v>4</v>
      </c>
      <c r="AC11" s="14" t="s">
        <v>25</v>
      </c>
      <c r="AD11" s="13">
        <v>2476</v>
      </c>
      <c r="AE11" s="13">
        <v>2314</v>
      </c>
      <c r="AF11" s="39">
        <v>36.280394966869181</v>
      </c>
      <c r="AG11" s="40">
        <v>28.127293379137768</v>
      </c>
      <c r="AH11" s="40">
        <v>306.22607166333279</v>
      </c>
      <c r="AI11" s="39">
        <v>1070.0661707799472</v>
      </c>
      <c r="AJ11" s="41">
        <f t="shared" si="7"/>
        <v>-0.22472471965028845</v>
      </c>
      <c r="AK11" s="42">
        <f t="shared" si="1"/>
        <v>2.4943666454252331</v>
      </c>
      <c r="AL11" s="51">
        <f>kWh_in_MMBtu*(AI11-AH11)*Elec_source_E+(AG11-AF11)*Gas_source_E</f>
        <v>-0.70931305864775673</v>
      </c>
      <c r="AM11" s="52">
        <f>(AI11-AH11)*Elec_emissions/1000+(AG11-AF11)*Gas_emissions</f>
        <v>-87.882429280960196</v>
      </c>
      <c r="AO11" s="19">
        <v>4</v>
      </c>
      <c r="AP11" s="14" t="s">
        <v>25</v>
      </c>
      <c r="AQ11" s="13">
        <v>211</v>
      </c>
      <c r="AR11" s="13">
        <v>211</v>
      </c>
      <c r="AS11" s="39">
        <v>92.262825979845616</v>
      </c>
      <c r="AT11" s="40">
        <v>78.822873375713129</v>
      </c>
      <c r="AU11" s="40">
        <v>639.1656152120172</v>
      </c>
      <c r="AV11" s="39">
        <v>1021.0156986286612</v>
      </c>
      <c r="AW11" s="41">
        <f t="shared" si="8"/>
        <v>-0.14567028986374622</v>
      </c>
      <c r="AX11" s="42">
        <f t="shared" si="2"/>
        <v>0.59741962697724404</v>
      </c>
      <c r="AY11" s="51">
        <f>kWh_in_MMBtu*(AV11-AU11)*Elec_source_E+(AT11-AS11)*Gas_source_E</f>
        <v>-10.561513550461825</v>
      </c>
      <c r="AZ11" s="52">
        <f>(AV11-AU11)*Elec_emissions/1000+(AT11-AS11)*Gas_emissions</f>
        <v>-1420.4630115196751</v>
      </c>
      <c r="BA11" s="6"/>
      <c r="BB11" s="19">
        <v>4</v>
      </c>
      <c r="BC11" s="14" t="s">
        <v>25</v>
      </c>
      <c r="BD11" s="13">
        <v>72</v>
      </c>
      <c r="BE11" s="13">
        <v>70</v>
      </c>
      <c r="BF11" s="39">
        <v>86.991335166040628</v>
      </c>
      <c r="BG11" s="40">
        <v>76.692182114682339</v>
      </c>
      <c r="BH11" s="40">
        <v>590.78012742209273</v>
      </c>
      <c r="BI11" s="39">
        <v>582.25095067597374</v>
      </c>
      <c r="BJ11" s="41">
        <f t="shared" si="9"/>
        <v>-0.11839286098667487</v>
      </c>
      <c r="BK11" s="42">
        <f t="shared" si="3"/>
        <v>-1.4437142263631322E-2</v>
      </c>
      <c r="BL11" s="51">
        <f>kWh_in_MMBtu*(BI11-BH11)*Elec_source_E+(BG11-BF11)*Gas_source_E</f>
        <v>-11.317389026149558</v>
      </c>
      <c r="BM11" s="52">
        <f>(BI11-BH11)*Elec_emissions/1000+(BG11-BF11)*Gas_emissions</f>
        <v>-1526.3769215385255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39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39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39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39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39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1699</v>
      </c>
      <c r="F23" s="30">
        <v>54.973371248437857</v>
      </c>
      <c r="G23" s="30">
        <v>40.700856134522148</v>
      </c>
      <c r="H23" s="30">
        <v>384.53211444169699</v>
      </c>
      <c r="I23" s="30">
        <v>2096.2135210703595</v>
      </c>
      <c r="J23" s="32">
        <f>(G23-F23)/F23</f>
        <v>-0.25962597508191354</v>
      </c>
      <c r="K23" s="36">
        <f t="shared" ref="K23:K26" si="10">(I23-H23)/H23</f>
        <v>4.4513353822576205</v>
      </c>
      <c r="L23" s="49">
        <f>kWh_in_MMBtu*(I23-H23)*Elec_source_E+(G23-F23)*Gas_source_E</f>
        <v>2.7679856509631477</v>
      </c>
      <c r="M23" s="50">
        <f>(I23-H23)*Elec_emissions/1000+(G23-F23)*Gas_emissions</f>
        <v>390.72504349246583</v>
      </c>
      <c r="N23" s="6"/>
      <c r="O23" s="16">
        <v>1</v>
      </c>
      <c r="P23" s="17" t="s">
        <v>22</v>
      </c>
      <c r="Q23" s="18">
        <v>3779</v>
      </c>
      <c r="R23" s="18">
        <v>1242</v>
      </c>
      <c r="S23" s="30">
        <v>53.746760439968789</v>
      </c>
      <c r="T23" s="30">
        <v>38.960153119820703</v>
      </c>
      <c r="U23" s="30">
        <v>374.3984216703472</v>
      </c>
      <c r="V23" s="30">
        <v>2271.2993620386687</v>
      </c>
      <c r="W23" s="32">
        <f>(T23-S23)/S23</f>
        <v>-0.27511625257235078</v>
      </c>
      <c r="X23" s="36">
        <f t="shared" ref="X23:X26" si="11">(V23-U23)/U23</f>
        <v>5.0665302805109507</v>
      </c>
      <c r="Y23" s="49">
        <f>kWh_in_MMBtu*(V23-U23)*Elec_source_E+(T23-S23)*Gas_source_E</f>
        <v>4.190560151912873</v>
      </c>
      <c r="Z23" s="50">
        <f>(V23-U23)*Elec_emissions/1000+(T23-S23)*Gas_emissions</f>
        <v>584.46269123377124</v>
      </c>
      <c r="AA23" s="6"/>
      <c r="AB23" s="16">
        <v>1</v>
      </c>
      <c r="AC23" s="17" t="s">
        <v>22</v>
      </c>
      <c r="AD23" s="18">
        <v>1341</v>
      </c>
      <c r="AE23" s="18">
        <v>390</v>
      </c>
      <c r="AF23" s="30">
        <v>48.511095248446978</v>
      </c>
      <c r="AG23" s="30">
        <v>35.993641356405185</v>
      </c>
      <c r="AH23" s="30">
        <v>352.6145664820537</v>
      </c>
      <c r="AI23" s="30">
        <v>1700.2385456218867</v>
      </c>
      <c r="AJ23" s="32">
        <f>(AG23-AF23)/AF23</f>
        <v>-0.25803280317490923</v>
      </c>
      <c r="AK23" s="36">
        <f t="shared" ref="AK23:AK26" si="12">(AI23-AH23)/AH23</f>
        <v>3.8218046196580486</v>
      </c>
      <c r="AL23" s="49">
        <f>kWh_in_MMBtu*(AI23-AH23)*Elec_source_E+(AG23-AF23)*Gas_source_E</f>
        <v>0.78345333658556271</v>
      </c>
      <c r="AM23" s="50">
        <f>(AI23-AH23)*Elec_emissions/1000+(AG23-AF23)*Gas_emissions</f>
        <v>119.37954353917371</v>
      </c>
      <c r="AO23" s="16">
        <v>1</v>
      </c>
      <c r="AP23" s="17" t="s">
        <v>22</v>
      </c>
      <c r="AQ23" s="18">
        <v>133</v>
      </c>
      <c r="AR23" s="18">
        <v>49</v>
      </c>
      <c r="AS23" s="30">
        <v>115.53182219009905</v>
      </c>
      <c r="AT23" s="30">
        <v>99.639889519924651</v>
      </c>
      <c r="AU23" s="30">
        <v>764.97236902190434</v>
      </c>
      <c r="AV23" s="30">
        <v>1338.146068550664</v>
      </c>
      <c r="AW23" s="32">
        <f>(AT23-AS23)/AS23</f>
        <v>-0.13755459205019202</v>
      </c>
      <c r="AX23" s="36">
        <f t="shared" ref="AX23:AX26" si="13">(AV23-AU23)/AU23</f>
        <v>0.74927372901274991</v>
      </c>
      <c r="AY23" s="49">
        <f>kWh_in_MMBtu*(AV23-AU23)*Elec_source_E+(AT23-AS23)*Gas_source_E</f>
        <v>-11.1858873453507</v>
      </c>
      <c r="AZ23" s="50">
        <f>(AV23-AU23)*Elec_emissions/1000+(AT23-AS23)*Gas_emissions</f>
        <v>-1502.7195434008199</v>
      </c>
      <c r="BA23" s="6"/>
      <c r="BB23" s="16">
        <v>1</v>
      </c>
      <c r="BC23" s="17" t="s">
        <v>22</v>
      </c>
      <c r="BD23" s="18">
        <v>46</v>
      </c>
      <c r="BE23" s="18">
        <v>18</v>
      </c>
      <c r="BF23" s="30">
        <v>114.7719361358497</v>
      </c>
      <c r="BG23" s="30">
        <v>102.35387123674383</v>
      </c>
      <c r="BH23" s="30">
        <v>739.66087287764765</v>
      </c>
      <c r="BI23" s="30">
        <v>658.37636083279949</v>
      </c>
      <c r="BJ23" s="32">
        <f>(BG23-BF23)/BF23</f>
        <v>-0.10819774691617332</v>
      </c>
      <c r="BK23" s="36">
        <f t="shared" ref="BK23:BK26" si="14">(BI23-BH23)/BH23</f>
        <v>-0.10989429754288758</v>
      </c>
      <c r="BL23" s="49">
        <f>kWh_in_MMBtu*(BI23-BH23)*Elec_source_E+(BG23-BF23)*Gas_source_E</f>
        <v>-14.405911613084196</v>
      </c>
      <c r="BM23" s="50">
        <f>(BI23-BH23)*Elec_emissions/1000+(BG23-BF23)*Gas_emissions</f>
        <v>-1943.6432206817724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1998</v>
      </c>
      <c r="F24" s="30">
        <v>53.383375765567635</v>
      </c>
      <c r="G24" s="31">
        <v>40.334557898153591</v>
      </c>
      <c r="H24" s="31">
        <v>378.62498313056028</v>
      </c>
      <c r="I24" s="30">
        <v>1810.4603285903681</v>
      </c>
      <c r="J24" s="37">
        <f t="shared" ref="J24:J26" si="15">(G24-F24)/F24</f>
        <v>-0.24443598180672854</v>
      </c>
      <c r="K24" s="38">
        <f t="shared" si="10"/>
        <v>3.7816715992195147</v>
      </c>
      <c r="L24" s="49">
        <f>kWh_in_MMBtu*(I24-H24)*Elec_source_E+(G24-F24)*Gas_source_E</f>
        <v>1.1058219782103027</v>
      </c>
      <c r="M24" s="50">
        <f>(I24-H24)*Elec_emissions/1000+(G24-F24)*Gas_emissions</f>
        <v>163.71236578869593</v>
      </c>
      <c r="N24" s="6"/>
      <c r="O24" s="16">
        <v>2</v>
      </c>
      <c r="P24" s="17" t="s">
        <v>23</v>
      </c>
      <c r="Q24" s="18">
        <v>3779</v>
      </c>
      <c r="R24" s="18">
        <v>1400</v>
      </c>
      <c r="S24" s="30">
        <v>52.681422412799833</v>
      </c>
      <c r="T24" s="31">
        <v>39.003265525864158</v>
      </c>
      <c r="U24" s="31">
        <v>370.81189813427028</v>
      </c>
      <c r="V24" s="30">
        <v>1964.5526856305141</v>
      </c>
      <c r="W24" s="37">
        <f t="shared" ref="W24:W26" si="16">(T24-S24)/S24</f>
        <v>-0.25963909591803919</v>
      </c>
      <c r="X24" s="38">
        <f t="shared" si="11"/>
        <v>4.2979764012835249</v>
      </c>
      <c r="Y24" s="49">
        <f>kWh_in_MMBtu*(V24-U24)*Elec_source_E+(T24-S24)*Gas_source_E</f>
        <v>2.1531799743093991</v>
      </c>
      <c r="Z24" s="50">
        <f>(V24-U24)*Elec_emissions/1000+(T24-S24)*Gas_emissions</f>
        <v>306.61004263999462</v>
      </c>
      <c r="AA24" s="6"/>
      <c r="AB24" s="16">
        <v>2</v>
      </c>
      <c r="AC24" s="17" t="s">
        <v>23</v>
      </c>
      <c r="AD24" s="18">
        <v>1341</v>
      </c>
      <c r="AE24" s="18">
        <v>518</v>
      </c>
      <c r="AF24" s="30">
        <v>45.909246391203332</v>
      </c>
      <c r="AG24" s="31">
        <v>34.814032026743654</v>
      </c>
      <c r="AH24" s="31">
        <v>342.28117821397012</v>
      </c>
      <c r="AI24" s="30">
        <v>1508.1138882939399</v>
      </c>
      <c r="AJ24" s="37">
        <f t="shared" ref="AJ24:AJ26" si="17">(AG24-AF24)/AF24</f>
        <v>-0.24167711815425558</v>
      </c>
      <c r="AK24" s="38">
        <f t="shared" si="12"/>
        <v>3.4060672461258537</v>
      </c>
      <c r="AL24" s="49">
        <f>kWh_in_MMBtu*(AI24-AH24)*Elec_source_E+(AG24-AF24)*Gas_source_E</f>
        <v>0.38746194887031393</v>
      </c>
      <c r="AM24" s="50">
        <f>(AI24-AH24)*Elec_emissions/1000+(AG24-AF24)*Gas_emissions</f>
        <v>64.124248880703135</v>
      </c>
      <c r="AO24" s="16">
        <v>2</v>
      </c>
      <c r="AP24" s="17" t="s">
        <v>23</v>
      </c>
      <c r="AQ24" s="18">
        <v>133</v>
      </c>
      <c r="AR24" s="18">
        <v>56</v>
      </c>
      <c r="AS24" s="30">
        <v>116.81579044133512</v>
      </c>
      <c r="AT24" s="31">
        <v>100.72433109553853</v>
      </c>
      <c r="AU24" s="31">
        <v>773.63950753629069</v>
      </c>
      <c r="AV24" s="30">
        <v>1263.1230976571217</v>
      </c>
      <c r="AW24" s="37">
        <f t="shared" ref="AW24:AW26" si="18">(AT24-AS24)/AS24</f>
        <v>-0.13775072089999443</v>
      </c>
      <c r="AX24" s="38">
        <f t="shared" si="13"/>
        <v>0.63270242193243953</v>
      </c>
      <c r="AY24" s="49">
        <f>kWh_in_MMBtu*(AV24-AU24)*Elec_source_E+(AT24-AS24)*Gas_source_E</f>
        <v>-12.299346291323179</v>
      </c>
      <c r="AZ24" s="50">
        <f>(AV24-AU24)*Elec_emissions/1000+(AT24-AS24)*Gas_emissions</f>
        <v>-1653.735383796411</v>
      </c>
      <c r="BA24" s="6"/>
      <c r="BB24" s="16">
        <v>2</v>
      </c>
      <c r="BC24" s="17" t="s">
        <v>23</v>
      </c>
      <c r="BD24" s="18">
        <v>46</v>
      </c>
      <c r="BE24" s="18">
        <v>24</v>
      </c>
      <c r="BF24" s="30">
        <v>107.63831276358617</v>
      </c>
      <c r="BG24" s="31">
        <v>96.235158879071548</v>
      </c>
      <c r="BH24" s="31">
        <v>697.10817375051749</v>
      </c>
      <c r="BI24" s="30">
        <v>624.50370982371976</v>
      </c>
      <c r="BJ24" s="37">
        <f t="shared" ref="BJ24:BJ26" si="19">(BG24-BF24)/BF24</f>
        <v>-0.10593954505362971</v>
      </c>
      <c r="BK24" s="38">
        <f t="shared" si="14"/>
        <v>-0.10415092902465603</v>
      </c>
      <c r="BL24" s="49">
        <f>kWh_in_MMBtu*(BI24-BH24)*Elec_source_E+(BG24-BF24)*Gas_source_E</f>
        <v>-13.206731198729347</v>
      </c>
      <c r="BM24" s="50">
        <f>(BI24-BH24)*Elec_emissions/1000+(BG24-BF24)*Gas_emissions</f>
        <v>-1781.8305115732135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3153</v>
      </c>
      <c r="F25" s="30">
        <v>50.586109183635642</v>
      </c>
      <c r="G25" s="31">
        <v>40.244072588112665</v>
      </c>
      <c r="H25" s="31">
        <v>369.77597310193102</v>
      </c>
      <c r="I25" s="30">
        <v>1441.0674664248186</v>
      </c>
      <c r="J25" s="37">
        <f t="shared" si="15"/>
        <v>-0.2044441994536432</v>
      </c>
      <c r="K25" s="38">
        <f t="shared" si="10"/>
        <v>2.8971365671386646</v>
      </c>
      <c r="L25" s="49">
        <f>kWh_in_MMBtu*(I25-H25)*Elec_source_E+(G25-F25)*Gas_source_E</f>
        <v>0.19628037570698886</v>
      </c>
      <c r="M25" s="50">
        <f>(I25-H25)*Elec_emissions/1000+(G25-F25)*Gas_emissions</f>
        <v>37.378451749600799</v>
      </c>
      <c r="N25" s="6"/>
      <c r="O25" s="16">
        <v>3</v>
      </c>
      <c r="P25" s="17" t="s">
        <v>24</v>
      </c>
      <c r="Q25" s="18">
        <v>3779</v>
      </c>
      <c r="R25" s="18">
        <v>2058</v>
      </c>
      <c r="S25" s="30">
        <v>50.8584978662293</v>
      </c>
      <c r="T25" s="31">
        <v>39.372831744545053</v>
      </c>
      <c r="U25" s="31">
        <v>368.19227233042926</v>
      </c>
      <c r="V25" s="30">
        <v>1646.0481169941975</v>
      </c>
      <c r="W25" s="37">
        <f t="shared" si="16"/>
        <v>-0.22583573254354564</v>
      </c>
      <c r="X25" s="38">
        <f t="shared" si="11"/>
        <v>3.4706210333414425</v>
      </c>
      <c r="Y25" s="49">
        <f>kWh_in_MMBtu*(V25-U25)*Elec_source_E+(T25-S25)*Gas_source_E</f>
        <v>1.161173896994816</v>
      </c>
      <c r="Z25" s="50">
        <f>(V25-U25)*Elec_emissions/1000+(T25-S25)*Gas_emissions</f>
        <v>169.60947825353492</v>
      </c>
      <c r="AA25" s="6"/>
      <c r="AB25" s="16">
        <v>3</v>
      </c>
      <c r="AC25" s="17" t="s">
        <v>24</v>
      </c>
      <c r="AD25" s="18">
        <v>1341</v>
      </c>
      <c r="AE25" s="18">
        <v>978</v>
      </c>
      <c r="AF25" s="30">
        <v>42.858845378683341</v>
      </c>
      <c r="AG25" s="31">
        <v>35.249590665663511</v>
      </c>
      <c r="AH25" s="31">
        <v>329.85992528861306</v>
      </c>
      <c r="AI25" s="30">
        <v>1072.9679948122844</v>
      </c>
      <c r="AJ25" s="37">
        <f t="shared" si="17"/>
        <v>-0.17754222368305883</v>
      </c>
      <c r="AK25" s="38">
        <f t="shared" si="12"/>
        <v>2.2527988778069483</v>
      </c>
      <c r="AL25" s="49">
        <f>kWh_in_MMBtu*(AI25-AH25)*Elec_source_E+(AG25-AF25)*Gas_source_E</f>
        <v>-0.33847423963402345</v>
      </c>
      <c r="AM25" s="50">
        <f>(AI25-AH25)*Elec_emissions/1000+(AG25-AF25)*Gas_emissions</f>
        <v>-38.081309726497011</v>
      </c>
      <c r="AO25" s="16">
        <v>3</v>
      </c>
      <c r="AP25" s="17" t="s">
        <v>24</v>
      </c>
      <c r="AQ25" s="18">
        <v>133</v>
      </c>
      <c r="AR25" s="18">
        <v>79</v>
      </c>
      <c r="AS25" s="30">
        <v>114.19820294782228</v>
      </c>
      <c r="AT25" s="31">
        <v>99.706530896236629</v>
      </c>
      <c r="AU25" s="31">
        <v>759.26347325451218</v>
      </c>
      <c r="AV25" s="30">
        <v>1061.914964612155</v>
      </c>
      <c r="AW25" s="37">
        <f t="shared" si="18"/>
        <v>-0.12689930031742241</v>
      </c>
      <c r="AX25" s="38">
        <f t="shared" si="13"/>
        <v>0.39861194699694352</v>
      </c>
      <c r="AY25" s="49">
        <f>kWh_in_MMBtu*(AV25-AU25)*Elec_source_E+(AT25-AS25)*Gas_source_E</f>
        <v>-12.555777047054731</v>
      </c>
      <c r="AZ25" s="50">
        <f>(AV25-AU25)*Elec_emissions/1000+(AT25-AS25)*Gas_emissions</f>
        <v>-1690.220523149078</v>
      </c>
      <c r="BA25" s="6"/>
      <c r="BB25" s="16">
        <v>3</v>
      </c>
      <c r="BC25" s="17" t="s">
        <v>24</v>
      </c>
      <c r="BD25" s="18">
        <v>46</v>
      </c>
      <c r="BE25" s="18">
        <v>38</v>
      </c>
      <c r="BF25" s="30">
        <v>102.46328510720157</v>
      </c>
      <c r="BG25" s="31">
        <v>92.351513900621555</v>
      </c>
      <c r="BH25" s="31">
        <v>673.1348793419088</v>
      </c>
      <c r="BI25" s="30">
        <v>601.70304559554461</v>
      </c>
      <c r="BJ25" s="37">
        <f t="shared" si="19"/>
        <v>-9.8686775424003226E-2</v>
      </c>
      <c r="BK25" s="38">
        <f t="shared" si="14"/>
        <v>-0.10611815839375255</v>
      </c>
      <c r="BL25" s="49">
        <f>kWh_in_MMBtu*(BI25-BH25)*Elec_source_E+(BG25-BF25)*Gas_source_E</f>
        <v>-11.786570061386211</v>
      </c>
      <c r="BM25" s="50">
        <f>(BI25-BH25)*Elec_emissions/1000+(BG25-BF25)*Gas_emissions</f>
        <v>-1590.2922536344759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5195</v>
      </c>
      <c r="F26" s="39">
        <v>49.197075302270044</v>
      </c>
      <c r="G26" s="40">
        <v>40.163558143509889</v>
      </c>
      <c r="H26" s="40">
        <v>362.74774388260931</v>
      </c>
      <c r="I26" s="39">
        <v>1256.3330754425253</v>
      </c>
      <c r="J26" s="41">
        <f t="shared" si="15"/>
        <v>-0.18361898757716055</v>
      </c>
      <c r="K26" s="42">
        <f t="shared" si="10"/>
        <v>2.4633794327583574</v>
      </c>
      <c r="L26" s="51">
        <f>kWh_in_MMBtu*(I26-H26)*Elec_source_E+(G26-F26)*Gas_source_E</f>
        <v>-0.27993131078029698</v>
      </c>
      <c r="M26" s="52">
        <f>(I26-H26)*Elec_emissions/1000+(G26-F26)*Gas_emissions</f>
        <v>-28.653950249624813</v>
      </c>
      <c r="N26" s="6"/>
      <c r="O26" s="19">
        <v>4</v>
      </c>
      <c r="P26" s="14" t="s">
        <v>25</v>
      </c>
      <c r="Q26" s="13">
        <v>3779</v>
      </c>
      <c r="R26" s="13">
        <v>3731</v>
      </c>
      <c r="S26" s="39">
        <v>48.947212506538989</v>
      </c>
      <c r="T26" s="40">
        <v>39.918709446659022</v>
      </c>
      <c r="U26" s="40">
        <v>360.22041362967872</v>
      </c>
      <c r="V26" s="39">
        <v>1301.9678252735209</v>
      </c>
      <c r="W26" s="41">
        <f t="shared" si="16"/>
        <v>-0.18445387587033327</v>
      </c>
      <c r="X26" s="42">
        <f t="shared" si="11"/>
        <v>2.6143643614045624</v>
      </c>
      <c r="Y26" s="51">
        <f>kWh_in_MMBtu*(V26-U26)*Elec_source_E+(T26-S26)*Gas_source_E</f>
        <v>0.24115070185068177</v>
      </c>
      <c r="Z26" s="52">
        <f>(V26-U26)*Elec_emissions/1000+(T26-S26)*Gas_emissions</f>
        <v>42.110786727791492</v>
      </c>
      <c r="AA26" s="6"/>
      <c r="AB26" s="19">
        <v>4</v>
      </c>
      <c r="AC26" s="14" t="s">
        <v>25</v>
      </c>
      <c r="AD26" s="13">
        <v>1341</v>
      </c>
      <c r="AE26" s="13">
        <v>1285</v>
      </c>
      <c r="AF26" s="39">
        <v>41.742092688275626</v>
      </c>
      <c r="AG26" s="40">
        <v>33.242526364574843</v>
      </c>
      <c r="AH26" s="40">
        <v>322.43131983442612</v>
      </c>
      <c r="AI26" s="39">
        <v>1175.7622237075548</v>
      </c>
      <c r="AJ26" s="41">
        <f t="shared" si="17"/>
        <v>-0.20362099205649342</v>
      </c>
      <c r="AK26" s="42">
        <f t="shared" si="12"/>
        <v>2.6465509129551319</v>
      </c>
      <c r="AL26" s="51">
        <f>kWh_in_MMBtu*(AI26-AH26)*Elec_source_E+(AG26-AF26)*Gas_source_E</f>
        <v>-0.12888329995599435</v>
      </c>
      <c r="AM26" s="52">
        <f>(AI26-AH26)*Elec_emissions/1000+(AG26-AF26)*Gas_emissions</f>
        <v>-8.6931153524860747</v>
      </c>
      <c r="AO26" s="19">
        <v>4</v>
      </c>
      <c r="AP26" s="14" t="s">
        <v>25</v>
      </c>
      <c r="AQ26" s="13">
        <v>133</v>
      </c>
      <c r="AR26" s="13">
        <v>133</v>
      </c>
      <c r="AS26" s="39">
        <v>109.38194408750864</v>
      </c>
      <c r="AT26" s="40">
        <v>96.069690032978144</v>
      </c>
      <c r="AU26" s="40">
        <v>714.83143493882471</v>
      </c>
      <c r="AV26" s="39">
        <v>955.10976971425532</v>
      </c>
      <c r="AW26" s="41">
        <f t="shared" si="18"/>
        <v>-0.12170431020937349</v>
      </c>
      <c r="AX26" s="42">
        <f t="shared" si="13"/>
        <v>0.33613286018401478</v>
      </c>
      <c r="AY26" s="51">
        <f>kWh_in_MMBtu*(AV26-AU26)*Elec_source_E+(AT26-AS26)*Gas_source_E</f>
        <v>-11.937969917225301</v>
      </c>
      <c r="AZ26" s="52">
        <f>(AV26-AU26)*Elec_emissions/1000+(AT26-AS26)*Gas_emissions</f>
        <v>-1607.5366472525072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103.70366663744649</v>
      </c>
      <c r="BG26" s="40">
        <v>91.718792547487126</v>
      </c>
      <c r="BH26" s="40">
        <v>675.98563877658353</v>
      </c>
      <c r="BI26" s="39">
        <v>676.61552156957919</v>
      </c>
      <c r="BJ26" s="41">
        <f t="shared" si="19"/>
        <v>-0.11556847003162499</v>
      </c>
      <c r="BK26" s="42">
        <f t="shared" si="14"/>
        <v>9.3179907510407625E-4</v>
      </c>
      <c r="BL26" s="51">
        <f>kWh_in_MMBtu*(BI26-BH26)*Elec_source_E+(BG26-BF26)*Gas_source_E</f>
        <v>-13.05676931898895</v>
      </c>
      <c r="BM26" s="52">
        <f>(BI26-BH26)*Elec_emissions/1000+(BG26-BF26)*Gas_emissions</f>
        <v>-1760.8606416430107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39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39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39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39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39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3491</v>
      </c>
      <c r="F38" s="30">
        <v>28.839683229329438</v>
      </c>
      <c r="G38" s="30">
        <v>19.924350912920147</v>
      </c>
      <c r="H38" s="30">
        <v>279.15525083146736</v>
      </c>
      <c r="I38" s="30">
        <v>1465.9720000870063</v>
      </c>
      <c r="J38" s="32">
        <f>(G38-F38)/F38</f>
        <v>-0.30913419698530387</v>
      </c>
      <c r="K38" s="36">
        <f t="shared" ref="K38:K41" si="20">(I38-H38)/H38</f>
        <v>4.2514577308526018</v>
      </c>
      <c r="L38" s="49">
        <f>kWh_in_MMBtu*(I38-H38)*Elec_source_E+(G38-F38)*Gas_source_E</f>
        <v>2.9881856358049816</v>
      </c>
      <c r="M38" s="50">
        <f>(I38-H38)*Elec_emissions/1000+(G38-F38)*Gas_emissions</f>
        <v>415.07770290538792</v>
      </c>
      <c r="N38" s="6"/>
      <c r="O38" s="16">
        <v>1</v>
      </c>
      <c r="P38" s="17" t="s">
        <v>22</v>
      </c>
      <c r="Q38" s="18">
        <v>3462</v>
      </c>
      <c r="R38" s="18">
        <v>2683</v>
      </c>
      <c r="S38" s="30">
        <v>27.85410699943051</v>
      </c>
      <c r="T38" s="30">
        <v>17.716306261835285</v>
      </c>
      <c r="U38" s="30">
        <v>271.3945897465772</v>
      </c>
      <c r="V38" s="30">
        <v>1741.2613856512485</v>
      </c>
      <c r="W38" s="32">
        <f>(T38-S38)/S38</f>
        <v>-0.36396071637846789</v>
      </c>
      <c r="X38" s="36">
        <f t="shared" ref="X38:X41" si="21">(V38-U38)/U38</f>
        <v>5.4159767785982886</v>
      </c>
      <c r="Y38" s="49">
        <f>kWh_in_MMBtu*(V38-U38)*Elec_source_E+(T38-S38)*Gas_source_E</f>
        <v>4.6859901586677459</v>
      </c>
      <c r="Z38" s="50">
        <f>(V38-U38)*Elec_emissions/1000+(T38-S38)*Gas_emissions</f>
        <v>646.92961281889438</v>
      </c>
      <c r="AA38" s="6"/>
      <c r="AB38" s="16">
        <v>1</v>
      </c>
      <c r="AC38" s="17" t="s">
        <v>22</v>
      </c>
      <c r="AD38" s="18">
        <v>1135</v>
      </c>
      <c r="AE38" s="18">
        <v>729</v>
      </c>
      <c r="AF38" s="30">
        <v>28.686431385522965</v>
      </c>
      <c r="AG38" s="30">
        <v>24.228876769298108</v>
      </c>
      <c r="AH38" s="30">
        <v>282.21892900939048</v>
      </c>
      <c r="AI38" s="30">
        <v>524.46052288386579</v>
      </c>
      <c r="AJ38" s="32">
        <f>(AG38-AF38)/AF38</f>
        <v>-0.15538895571634012</v>
      </c>
      <c r="AK38" s="36">
        <f t="shared" ref="AK38:AK41" si="22">(AI38-AH38)/AH38</f>
        <v>0.85834637217553555</v>
      </c>
      <c r="AL38" s="49">
        <f>kWh_in_MMBtu*(AI38-AH38)*Elec_source_E+(AG38-AF38)*Gas_source_E</f>
        <v>-2.2653291459667106</v>
      </c>
      <c r="AM38" s="50">
        <f>(AI38-AH38)*Elec_emissions/1000+(AG38-AF38)*Gas_emissions</f>
        <v>-303.04125109156701</v>
      </c>
      <c r="AO38" s="16">
        <v>1</v>
      </c>
      <c r="AP38" s="17" t="s">
        <v>22</v>
      </c>
      <c r="AQ38" s="18">
        <v>78</v>
      </c>
      <c r="AR38" s="18">
        <v>61</v>
      </c>
      <c r="AS38" s="30">
        <v>69.767690609417429</v>
      </c>
      <c r="AT38" s="30">
        <v>60.06814761162056</v>
      </c>
      <c r="AU38" s="30">
        <v>555.26794689041776</v>
      </c>
      <c r="AV38" s="30">
        <v>948.01705395400938</v>
      </c>
      <c r="AW38" s="32">
        <f>(AT38-AS38)/AS38</f>
        <v>-0.13902628728386773</v>
      </c>
      <c r="AX38" s="36">
        <f t="shared" ref="AX38:AX41" si="23">(AV38-AU38)/AU38</f>
        <v>0.70731456635133438</v>
      </c>
      <c r="AY38" s="49">
        <f>kWh_in_MMBtu*(AV38-AU38)*Elec_source_E+(AT38-AS38)*Gas_source_E</f>
        <v>-6.3677836224626967</v>
      </c>
      <c r="AZ38" s="50">
        <f>(AV38-AU38)*Elec_emissions/1000+(AT38-AS38)*Gas_emissions</f>
        <v>-854.7756190056773</v>
      </c>
      <c r="BA38" s="6"/>
      <c r="BB38" s="16">
        <v>1</v>
      </c>
      <c r="BC38" s="17" t="s">
        <v>22</v>
      </c>
      <c r="BD38" s="18">
        <v>26</v>
      </c>
      <c r="BE38" s="18">
        <v>18</v>
      </c>
      <c r="BF38" s="30">
        <v>43.25152593867935</v>
      </c>
      <c r="BG38" s="30">
        <v>38.669509298498568</v>
      </c>
      <c r="BH38" s="30">
        <v>376.13068635701563</v>
      </c>
      <c r="BI38" s="30">
        <v>319.06628488410848</v>
      </c>
      <c r="BJ38" s="32">
        <f>(BG38-BF38)/BF38</f>
        <v>-0.10593884356073405</v>
      </c>
      <c r="BK38" s="36">
        <f t="shared" ref="BK38:BK41" si="24">(BI38-BH38)/BH38</f>
        <v>-0.15171429384185575</v>
      </c>
      <c r="BL38" s="49">
        <f>kWh_in_MMBtu*(BI38-BH38)*Elec_source_E+(BG38-BF38)*Gas_source_E</f>
        <v>-5.6053218183492852</v>
      </c>
      <c r="BM38" s="50">
        <f>(BI38-BH38)*Elec_emissions/1000+(BG38-BF38)*Gas_emissions</f>
        <v>-756.52808584818195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3679</v>
      </c>
      <c r="F39" s="30">
        <v>28.85592955892723</v>
      </c>
      <c r="G39" s="31">
        <v>19.884578647815431</v>
      </c>
      <c r="H39" s="31">
        <v>279.44359488854639</v>
      </c>
      <c r="I39" s="30">
        <v>1410.9897697891822</v>
      </c>
      <c r="J39" s="37">
        <f t="shared" ref="J39:J41" si="25">(G39-F39)/F39</f>
        <v>-0.31090146975827748</v>
      </c>
      <c r="K39" s="38">
        <f t="shared" si="20"/>
        <v>4.0492829164753017</v>
      </c>
      <c r="L39" s="49">
        <f>kWh_in_MMBtu*(I39-H39)*Elec_source_E+(G39-F39)*Gas_source_E</f>
        <v>2.3354061549074991</v>
      </c>
      <c r="M39" s="50">
        <f>(I39-H39)*Elec_emissions/1000+(G39-F39)*Gas_emissions</f>
        <v>326.47955437209021</v>
      </c>
      <c r="N39" s="6"/>
      <c r="O39" s="16">
        <v>2</v>
      </c>
      <c r="P39" s="17" t="s">
        <v>23</v>
      </c>
      <c r="Q39" s="18">
        <v>3462</v>
      </c>
      <c r="R39" s="18">
        <v>2808</v>
      </c>
      <c r="S39" s="30">
        <v>27.878734868052867</v>
      </c>
      <c r="T39" s="31">
        <v>17.697661656059971</v>
      </c>
      <c r="U39" s="31">
        <v>271.5423371818124</v>
      </c>
      <c r="V39" s="30">
        <v>1676.3891273056315</v>
      </c>
      <c r="W39" s="37">
        <f t="shared" ref="W39:W41" si="26">(T39-S39)/S39</f>
        <v>-0.36519136396177404</v>
      </c>
      <c r="X39" s="38">
        <f t="shared" si="21"/>
        <v>5.1735828920968503</v>
      </c>
      <c r="Y39" s="49">
        <f>kWh_in_MMBtu*(V39-U39)*Elec_source_E+(T39-S39)*Gas_source_E</f>
        <v>3.9427278689595902</v>
      </c>
      <c r="Z39" s="50">
        <f>(V39-U39)*Elec_emissions/1000+(T39-S39)*Gas_emissions</f>
        <v>546.02947067707737</v>
      </c>
      <c r="AA39" s="6"/>
      <c r="AB39" s="16">
        <v>2</v>
      </c>
      <c r="AC39" s="17" t="s">
        <v>23</v>
      </c>
      <c r="AD39" s="18">
        <v>1135</v>
      </c>
      <c r="AE39" s="18">
        <v>791</v>
      </c>
      <c r="AF39" s="30">
        <v>28.834106403668365</v>
      </c>
      <c r="AG39" s="31">
        <v>24.220062432752378</v>
      </c>
      <c r="AH39" s="31">
        <v>283.94958692125545</v>
      </c>
      <c r="AI39" s="30">
        <v>531.45919383768091</v>
      </c>
      <c r="AJ39" s="37">
        <f t="shared" ref="AJ39:AJ41" si="27">(AG39-AF39)/AF39</f>
        <v>-0.16002035597430456</v>
      </c>
      <c r="AK39" s="38">
        <f t="shared" si="22"/>
        <v>0.87166743082836229</v>
      </c>
      <c r="AL39" s="49">
        <f>kWh_in_MMBtu*(AI39-AH39)*Elec_source_E+(AG39-AF39)*Gas_source_E</f>
        <v>-2.379503915174594</v>
      </c>
      <c r="AM39" s="50">
        <f>(AI39-AH39)*Elec_emissions/1000+(AG39-AF39)*Gas_emissions</f>
        <v>-318.38549526816735</v>
      </c>
      <c r="AO39" s="16">
        <v>2</v>
      </c>
      <c r="AP39" s="17" t="s">
        <v>23</v>
      </c>
      <c r="AQ39" s="18">
        <v>78</v>
      </c>
      <c r="AR39" s="18">
        <v>62</v>
      </c>
      <c r="AS39" s="30">
        <v>69.212446864560576</v>
      </c>
      <c r="AT39" s="31">
        <v>58.402941899319991</v>
      </c>
      <c r="AU39" s="31">
        <v>551.73592224669699</v>
      </c>
      <c r="AV39" s="30">
        <v>930.5124662025637</v>
      </c>
      <c r="AW39" s="37">
        <f t="shared" ref="AW39:AW41" si="28">(AT39-AS39)/AS39</f>
        <v>-0.1561786276158294</v>
      </c>
      <c r="AX39" s="38">
        <f t="shared" si="23"/>
        <v>0.68651782253631266</v>
      </c>
      <c r="AY39" s="49">
        <f>kWh_in_MMBtu*(AV39-AU39)*Elec_source_E+(AT39-AS39)*Gas_source_E</f>
        <v>-7.7272305173347124</v>
      </c>
      <c r="AZ39" s="50">
        <f>(AV39-AU39)*Elec_emissions/1000+(AT39-AS39)*Gas_emissions</f>
        <v>-1038.256134978536</v>
      </c>
      <c r="BA39" s="6"/>
      <c r="BB39" s="16">
        <v>2</v>
      </c>
      <c r="BC39" s="17" t="s">
        <v>23</v>
      </c>
      <c r="BD39" s="18">
        <v>26</v>
      </c>
      <c r="BE39" s="18">
        <v>18</v>
      </c>
      <c r="BF39" s="30">
        <v>43.25152593867935</v>
      </c>
      <c r="BG39" s="31">
        <v>37.848840723982804</v>
      </c>
      <c r="BH39" s="31">
        <v>376.13068635701563</v>
      </c>
      <c r="BI39" s="30">
        <v>314.14990833384547</v>
      </c>
      <c r="BJ39" s="37">
        <f t="shared" ref="BJ39:BJ41" si="29">(BG39-BF39)/BF39</f>
        <v>-0.12491317005453874</v>
      </c>
      <c r="BK39" s="38">
        <f t="shared" si="24"/>
        <v>-0.16478522032722229</v>
      </c>
      <c r="BL39" s="49">
        <f>kWh_in_MMBtu*(BI39-BH39)*Elec_source_E+(BG39-BF39)*Gas_source_E</f>
        <v>-6.5524846197712474</v>
      </c>
      <c r="BM39" s="50">
        <f>(BI39-BH39)*Elec_emissions/1000+(BG39-BF39)*Gas_emissions</f>
        <v>-884.31477780608179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4364</v>
      </c>
      <c r="F40" s="30">
        <v>29.207110578037103</v>
      </c>
      <c r="G40" s="31">
        <v>19.683147431880368</v>
      </c>
      <c r="H40" s="31">
        <v>282.29469286502325</v>
      </c>
      <c r="I40" s="30">
        <v>1463.5621649128693</v>
      </c>
      <c r="J40" s="37">
        <f t="shared" si="25"/>
        <v>-0.32608371583728241</v>
      </c>
      <c r="K40" s="38">
        <f t="shared" si="20"/>
        <v>4.1845188801075288</v>
      </c>
      <c r="L40" s="49">
        <f>kWh_in_MMBtu*(I40-H40)*Elec_source_E+(G40-F40)*Gas_source_E</f>
        <v>2.2653682282696899</v>
      </c>
      <c r="M40" s="50">
        <f>(I40-H40)*Elec_emissions/1000+(G40-F40)*Gas_emissions</f>
        <v>317.54032187252824</v>
      </c>
      <c r="N40" s="6"/>
      <c r="O40" s="16">
        <v>3</v>
      </c>
      <c r="P40" s="17" t="s">
        <v>24</v>
      </c>
      <c r="Q40" s="18">
        <v>3462</v>
      </c>
      <c r="R40" s="18">
        <v>3246</v>
      </c>
      <c r="S40" s="30">
        <v>28.202160315004022</v>
      </c>
      <c r="T40" s="31">
        <v>17.399073318553654</v>
      </c>
      <c r="U40" s="31">
        <v>274.73131870439408</v>
      </c>
      <c r="V40" s="30">
        <v>1740.0981424484849</v>
      </c>
      <c r="W40" s="37">
        <f t="shared" si="26"/>
        <v>-0.38305884640698762</v>
      </c>
      <c r="X40" s="38">
        <f t="shared" si="21"/>
        <v>5.3338178939868115</v>
      </c>
      <c r="Y40" s="49">
        <f>kWh_in_MMBtu*(V40-U40)*Elec_source_E+(T40-S40)*Gas_source_E</f>
        <v>3.9126520497826576</v>
      </c>
      <c r="Z40" s="50">
        <f>(V40-U40)*Elec_emissions/1000+(T40-S40)*Gas_emissions</f>
        <v>542.5895732457036</v>
      </c>
      <c r="AA40" s="6"/>
      <c r="AB40" s="16">
        <v>3</v>
      </c>
      <c r="AC40" s="17" t="s">
        <v>24</v>
      </c>
      <c r="AD40" s="18">
        <v>1135</v>
      </c>
      <c r="AE40" s="18">
        <v>1022</v>
      </c>
      <c r="AF40" s="30">
        <v>29.211902869787906</v>
      </c>
      <c r="AG40" s="31">
        <v>23.771919079707899</v>
      </c>
      <c r="AH40" s="31">
        <v>285.52242733741201</v>
      </c>
      <c r="AI40" s="30">
        <v>653.02068218592228</v>
      </c>
      <c r="AJ40" s="37">
        <f t="shared" si="27"/>
        <v>-0.18622490340080688</v>
      </c>
      <c r="AK40" s="38">
        <f t="shared" si="22"/>
        <v>1.2871081906789217</v>
      </c>
      <c r="AL40" s="49">
        <f>kWh_in_MMBtu*(AI40-AH40)*Elec_source_E+(AG40-AF40)*Gas_source_E</f>
        <v>-1.9951962576704658</v>
      </c>
      <c r="AM40" s="50">
        <f>(AI40-AH40)*Elec_emissions/1000+(AG40-AF40)*Gas_emissions</f>
        <v>-265.33515459202704</v>
      </c>
      <c r="AO40" s="16">
        <v>3</v>
      </c>
      <c r="AP40" s="17" t="s">
        <v>24</v>
      </c>
      <c r="AQ40" s="18">
        <v>78</v>
      </c>
      <c r="AR40" s="18">
        <v>71</v>
      </c>
      <c r="AS40" s="30">
        <v>66.292881655946857</v>
      </c>
      <c r="AT40" s="31">
        <v>55.017369024663132</v>
      </c>
      <c r="AU40" s="31">
        <v>531.05100727350384</v>
      </c>
      <c r="AV40" s="30">
        <v>874.36516704546659</v>
      </c>
      <c r="AW40" s="37">
        <f t="shared" si="28"/>
        <v>-0.17008632525287495</v>
      </c>
      <c r="AX40" s="38">
        <f t="shared" si="23"/>
        <v>0.6464805735603244</v>
      </c>
      <c r="AY40" s="49">
        <f>kWh_in_MMBtu*(AV40-AU40)*Elec_source_E+(AT40-AS40)*Gas_source_E</f>
        <v>-8.6148343101192939</v>
      </c>
      <c r="AZ40" s="50">
        <f>(AV40-AU40)*Elec_emissions/1000+(AT40-AS40)*Gas_emissions</f>
        <v>-1158.3215684902736</v>
      </c>
      <c r="BA40" s="6"/>
      <c r="BB40" s="16">
        <v>3</v>
      </c>
      <c r="BC40" s="17" t="s">
        <v>24</v>
      </c>
      <c r="BD40" s="18">
        <v>26</v>
      </c>
      <c r="BE40" s="18">
        <v>25</v>
      </c>
      <c r="BF40" s="30">
        <v>54.170353982206777</v>
      </c>
      <c r="BG40" s="31">
        <v>48.749156019532641</v>
      </c>
      <c r="BH40" s="31">
        <v>425.90547572990226</v>
      </c>
      <c r="BI40" s="30">
        <v>366.38612950932588</v>
      </c>
      <c r="BJ40" s="37">
        <f t="shared" si="29"/>
        <v>-0.10007684211284322</v>
      </c>
      <c r="BK40" s="38">
        <f t="shared" si="24"/>
        <v>-0.13974778351598827</v>
      </c>
      <c r="BL40" s="49">
        <f>kWh_in_MMBtu*(BI40-BH40)*Elec_source_E+(BG40-BF40)*Gas_source_E</f>
        <v>-6.5463117627053604</v>
      </c>
      <c r="BM40" s="50">
        <f>(BI40-BH40)*Elec_emissions/1000+(BG40-BF40)*Gas_emissions</f>
        <v>-883.45722991781599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4531</v>
      </c>
      <c r="F41" s="39">
        <v>29.255935141860824</v>
      </c>
      <c r="G41" s="40">
        <v>17.800506286484278</v>
      </c>
      <c r="H41" s="40">
        <v>282.30095516170411</v>
      </c>
      <c r="I41" s="39">
        <v>1662.3973527275837</v>
      </c>
      <c r="J41" s="41">
        <f t="shared" si="25"/>
        <v>-0.39155914175464374</v>
      </c>
      <c r="K41" s="42">
        <f t="shared" si="20"/>
        <v>4.8887415091293267</v>
      </c>
      <c r="L41" s="51">
        <f>kWh_in_MMBtu*(I41-H41)*Elec_source_E+(G41-F41)*Gas_source_E</f>
        <v>2.2887058987207816</v>
      </c>
      <c r="M41" s="52">
        <f>(I41-H41)*Elec_emissions/1000+(G41-F41)*Gas_emissions</f>
        <v>322.71212032043695</v>
      </c>
      <c r="N41" s="6"/>
      <c r="O41" s="19">
        <v>4</v>
      </c>
      <c r="P41" s="14" t="s">
        <v>25</v>
      </c>
      <c r="Q41" s="13">
        <v>3462</v>
      </c>
      <c r="R41" s="13">
        <v>3400</v>
      </c>
      <c r="S41" s="39">
        <v>28.23697493072385</v>
      </c>
      <c r="T41" s="40">
        <v>15.670716966023935</v>
      </c>
      <c r="U41" s="40">
        <v>274.93297367566862</v>
      </c>
      <c r="V41" s="39">
        <v>1902.6487582042105</v>
      </c>
      <c r="W41" s="41">
        <f t="shared" si="26"/>
        <v>-0.44502847757345732</v>
      </c>
      <c r="X41" s="42">
        <f t="shared" si="21"/>
        <v>5.9204094829626239</v>
      </c>
      <c r="Y41" s="51">
        <f>kWh_in_MMBtu*(V41-U41)*Elec_source_E+(T41-S41)*Gas_source_E</f>
        <v>3.7288814728484656</v>
      </c>
      <c r="Z41" s="52">
        <f>(V41-U41)*Elec_emissions/1000+(T41-S41)*Gas_emissions</f>
        <v>519.45882989361257</v>
      </c>
      <c r="AA41" s="6"/>
      <c r="AB41" s="19">
        <v>4</v>
      </c>
      <c r="AC41" s="14" t="s">
        <v>25</v>
      </c>
      <c r="AD41" s="13">
        <v>1135</v>
      </c>
      <c r="AE41" s="13">
        <v>1029</v>
      </c>
      <c r="AF41" s="39">
        <v>29.459907530516031</v>
      </c>
      <c r="AG41" s="40">
        <v>21.73946598721697</v>
      </c>
      <c r="AH41" s="40">
        <v>285.98919712508666</v>
      </c>
      <c r="AI41" s="39">
        <v>938.07450118619238</v>
      </c>
      <c r="AJ41" s="41">
        <f t="shared" si="27"/>
        <v>-0.26206604807913414</v>
      </c>
      <c r="AK41" s="42">
        <f t="shared" si="22"/>
        <v>2.2801046704428316</v>
      </c>
      <c r="AL41" s="51">
        <f>kWh_in_MMBtu*(AI41-AH41)*Elec_source_E+(AG41-AF41)*Gas_source_E</f>
        <v>-1.4341451674122077</v>
      </c>
      <c r="AM41" s="52">
        <f>(AI41-AH41)*Elec_emissions/1000+(AG41-AF41)*Gas_emissions</f>
        <v>-186.77287476011406</v>
      </c>
      <c r="AO41" s="19">
        <v>4</v>
      </c>
      <c r="AP41" s="14" t="s">
        <v>25</v>
      </c>
      <c r="AQ41" s="13">
        <v>78</v>
      </c>
      <c r="AR41" s="13">
        <v>78</v>
      </c>
      <c r="AS41" s="39">
        <v>63.072534847548376</v>
      </c>
      <c r="AT41" s="40">
        <v>49.414839844735518</v>
      </c>
      <c r="AU41" s="40">
        <v>510.14569183169118</v>
      </c>
      <c r="AV41" s="39">
        <v>1133.3937569057898</v>
      </c>
      <c r="AW41" s="41">
        <f t="shared" si="28"/>
        <v>-0.21653949751384904</v>
      </c>
      <c r="AX41" s="42">
        <f t="shared" si="23"/>
        <v>1.2217060244815758</v>
      </c>
      <c r="AY41" s="51">
        <f>kWh_in_MMBtu*(AV41-AU41)*Elec_source_E+(AT41-AS41)*Gas_source_E</f>
        <v>-8.2144789763651822</v>
      </c>
      <c r="AZ41" s="52">
        <f>(AV41-AU41)*Elec_emissions/1000+(AT41-AS41)*Gas_emissions</f>
        <v>-1101.4784787957508</v>
      </c>
      <c r="BA41" s="6"/>
      <c r="BB41" s="19">
        <v>4</v>
      </c>
      <c r="BC41" s="14" t="s">
        <v>25</v>
      </c>
      <c r="BD41" s="13">
        <v>26</v>
      </c>
      <c r="BE41" s="13">
        <v>24</v>
      </c>
      <c r="BF41" s="39">
        <v>54.959366512512737</v>
      </c>
      <c r="BG41" s="40">
        <v>47.891178785139886</v>
      </c>
      <c r="BH41" s="40">
        <v>427.4695639926515</v>
      </c>
      <c r="BI41" s="39">
        <v>401.38552312989719</v>
      </c>
      <c r="BJ41" s="41">
        <f t="shared" si="29"/>
        <v>-0.12860751817005786</v>
      </c>
      <c r="BK41" s="42">
        <f t="shared" si="24"/>
        <v>-6.1019644578023592E-2</v>
      </c>
      <c r="BL41" s="51">
        <f>kWh_in_MMBtu*(BI41-BH41)*Elec_source_E+(BG41-BF41)*Gas_source_E</f>
        <v>-7.9835767982073262</v>
      </c>
      <c r="BM41" s="52">
        <f>(BI41-BH41)*Elec_emissions/1000+(BG41-BF41)*Gas_emissions</f>
        <v>-1076.9497913382538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39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39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39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690</v>
      </c>
      <c r="F53" s="30">
        <v>38.954949432255937</v>
      </c>
      <c r="G53" s="30">
        <v>28.274461116109272</v>
      </c>
      <c r="H53" s="30">
        <v>317.71977596274473</v>
      </c>
      <c r="I53" s="30">
        <v>2028.3814556377033</v>
      </c>
      <c r="J53" s="32">
        <f>(G53-F53)/F53</f>
        <v>-0.27417538648639295</v>
      </c>
      <c r="K53" s="36">
        <f t="shared" ref="K53:K56" si="30">(I53-H53)/H53</f>
        <v>5.3841838283165222</v>
      </c>
      <c r="L53" s="49">
        <f>kWh_in_MMBtu*(I53-H53)*Elec_source_E+(G53-F53)*Gas_source_E</f>
        <v>6.6723778031780423</v>
      </c>
      <c r="M53" s="50">
        <f>(I53-H53)*Elec_emissions/1000+(G53-F53)*Gas_emissions</f>
        <v>917.27029977383017</v>
      </c>
      <c r="O53" s="16">
        <v>1</v>
      </c>
      <c r="P53" s="17" t="s">
        <v>22</v>
      </c>
      <c r="Q53" s="18">
        <v>794</v>
      </c>
      <c r="R53" s="18">
        <v>233</v>
      </c>
      <c r="S53" s="30">
        <v>57.558884909373248</v>
      </c>
      <c r="T53" s="30">
        <v>42.455228443228656</v>
      </c>
      <c r="U53" s="30">
        <v>390.93001161707662</v>
      </c>
      <c r="V53" s="30">
        <v>2268.2843773321529</v>
      </c>
      <c r="W53" s="32">
        <f>(T53-S53)/S53</f>
        <v>-0.26240356271538923</v>
      </c>
      <c r="X53" s="36">
        <f t="shared" ref="X53:X56" si="31">(V53-U53)/U53</f>
        <v>4.8022774152064347</v>
      </c>
      <c r="Y53" s="49">
        <f>kWh_in_MMBtu*(V53-U53)*Elec_source_E+(T53-S53)*Gas_source_E</f>
        <v>3.6357136268685366</v>
      </c>
      <c r="Z53" s="50">
        <f>(V53-U53)*Elec_emissions/1000+(T53-S53)*Gas_emissions</f>
        <v>509.43574722646554</v>
      </c>
      <c r="AB53" s="16">
        <v>1</v>
      </c>
      <c r="AC53" s="17" t="s">
        <v>22</v>
      </c>
      <c r="AD53" s="18">
        <v>661</v>
      </c>
      <c r="AE53" s="18">
        <v>457</v>
      </c>
      <c r="AF53" s="30">
        <v>29.469791957051701</v>
      </c>
      <c r="AG53" s="30">
        <v>21.044441888059307</v>
      </c>
      <c r="AH53" s="30">
        <v>280.39376960068881</v>
      </c>
      <c r="AI53" s="30">
        <v>1324.8534043303246</v>
      </c>
      <c r="AJ53" s="32">
        <f>(AG53-AF53)/AF53</f>
        <v>-0.28589784689594078</v>
      </c>
      <c r="AK53" s="36">
        <f t="shared" ref="AK53:AK56" si="32">(AI53-AH53)/AH53</f>
        <v>3.7249744750643345</v>
      </c>
      <c r="AL53" s="49">
        <f>kWh_in_MMBtu*(AI53-AH53)*Elec_source_E+(AG53-AF53)*Gas_source_E</f>
        <v>1.9982104798703499</v>
      </c>
      <c r="AM53" s="50">
        <f>(AI53-AH53)*Elec_emissions/1000+(AG53-AF53)*Gas_emissions</f>
        <v>280.11784875500848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755</v>
      </c>
      <c r="F54" s="30">
        <v>39.27001299082989</v>
      </c>
      <c r="G54" s="31">
        <v>28.832243987032527</v>
      </c>
      <c r="H54" s="31">
        <v>320.47720661047327</v>
      </c>
      <c r="I54" s="30">
        <v>1941.1941809051154</v>
      </c>
      <c r="J54" s="37">
        <f t="shared" ref="J54:J56" si="35">(G54-F54)/F54</f>
        <v>-0.26579489561754749</v>
      </c>
      <c r="K54" s="38">
        <f t="shared" si="30"/>
        <v>5.0571988923522921</v>
      </c>
      <c r="L54" s="49">
        <f>kWh_in_MMBtu*(I54-H54)*Elec_source_E+(G54-F54)*Gas_source_E</f>
        <v>5.9740061347174542</v>
      </c>
      <c r="M54" s="50">
        <f>(I54-H54)*Elec_emissions/1000+(G54-F54)*Gas_emissions</f>
        <v>822.17043706619756</v>
      </c>
      <c r="O54" s="16">
        <v>2</v>
      </c>
      <c r="P54" s="17" t="s">
        <v>23</v>
      </c>
      <c r="Q54" s="18">
        <v>794</v>
      </c>
      <c r="R54" s="18">
        <v>278</v>
      </c>
      <c r="S54" s="30">
        <v>56.234305388509831</v>
      </c>
      <c r="T54" s="31">
        <v>42.804896433401865</v>
      </c>
      <c r="U54" s="31">
        <v>388.36740604976092</v>
      </c>
      <c r="V54" s="30">
        <v>1959.7211723902813</v>
      </c>
      <c r="W54" s="37">
        <f t="shared" ref="W54:W56" si="36">(T54-S54)/S54</f>
        <v>-0.23881168020707788</v>
      </c>
      <c r="X54" s="38">
        <f t="shared" si="31"/>
        <v>4.0460495444851654</v>
      </c>
      <c r="Y54" s="49">
        <f>kWh_in_MMBtu*(V54-U54)*Elec_source_E+(T54-S54)*Gas_source_E</f>
        <v>2.1846428321724058</v>
      </c>
      <c r="Z54" s="50">
        <f>(V54-U54)*Elec_emissions/1000+(T54-S54)*Gas_emissions</f>
        <v>310.62525985824573</v>
      </c>
      <c r="AB54" s="16">
        <v>2</v>
      </c>
      <c r="AC54" s="17" t="s">
        <v>23</v>
      </c>
      <c r="AD54" s="18">
        <v>661</v>
      </c>
      <c r="AE54" s="18">
        <v>477</v>
      </c>
      <c r="AF54" s="30">
        <v>29.383066897423145</v>
      </c>
      <c r="AG54" s="31">
        <v>20.688853253089775</v>
      </c>
      <c r="AH54" s="31">
        <v>280.91017213642243</v>
      </c>
      <c r="AI54" s="30">
        <v>1315.3493200202727</v>
      </c>
      <c r="AJ54" s="37">
        <f t="shared" ref="AJ54:AJ56" si="37">(AG54-AF54)/AF54</f>
        <v>-0.295891973247212</v>
      </c>
      <c r="AK54" s="38">
        <f t="shared" si="32"/>
        <v>3.6824552846077809</v>
      </c>
      <c r="AL54" s="49">
        <f>kWh_in_MMBtu*(AI54-AH54)*Elec_source_E+(AG54-AF54)*Gas_source_E</f>
        <v>1.5978712205385843</v>
      </c>
      <c r="AM54" s="50">
        <f>(AI54-AH54)*Elec_emissions/1000+(AG54-AF54)*Gas_emissions</f>
        <v>226.02511530611287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1051</v>
      </c>
      <c r="F55" s="30">
        <v>40.182598648873338</v>
      </c>
      <c r="G55" s="31">
        <v>31.039057745745819</v>
      </c>
      <c r="H55" s="31">
        <v>328.55465527347695</v>
      </c>
      <c r="I55" s="30">
        <v>1755.3803286907062</v>
      </c>
      <c r="J55" s="37">
        <f t="shared" si="35"/>
        <v>-0.22754976558450857</v>
      </c>
      <c r="K55" s="38">
        <f t="shared" si="30"/>
        <v>4.3427346120833121</v>
      </c>
      <c r="L55" s="49">
        <f>kWh_in_MMBtu*(I55-H55)*Elec_source_E+(G55-F55)*Gas_source_E</f>
        <v>5.3089410052970933</v>
      </c>
      <c r="M55" s="50">
        <f>(I55-H55)*Elec_emissions/1000+(G55-F55)*Gas_emissions</f>
        <v>730.50401638890594</v>
      </c>
      <c r="O55" s="16">
        <v>3</v>
      </c>
      <c r="P55" s="17" t="s">
        <v>24</v>
      </c>
      <c r="Q55" s="18">
        <v>794</v>
      </c>
      <c r="R55" s="18">
        <v>458</v>
      </c>
      <c r="S55" s="30">
        <v>53.558160628773194</v>
      </c>
      <c r="T55" s="31">
        <v>43.385225017295141</v>
      </c>
      <c r="U55" s="31">
        <v>383.22692776926561</v>
      </c>
      <c r="V55" s="30">
        <v>1452.7800667464307</v>
      </c>
      <c r="W55" s="37">
        <f t="shared" si="36"/>
        <v>-0.18994184064664871</v>
      </c>
      <c r="X55" s="38">
        <f t="shared" si="31"/>
        <v>2.7909133243922901</v>
      </c>
      <c r="Y55" s="49">
        <f>kWh_in_MMBtu*(V55-U55)*Elec_source_E+(T55-S55)*Gas_source_E</f>
        <v>0.3619898643515036</v>
      </c>
      <c r="Z55" s="50">
        <f>(V55-U55)*Elec_emissions/1000+(T55-S55)*Gas_emissions</f>
        <v>59.708729185524362</v>
      </c>
      <c r="AB55" s="16">
        <v>3</v>
      </c>
      <c r="AC55" s="17" t="s">
        <v>24</v>
      </c>
      <c r="AD55" s="18">
        <v>661</v>
      </c>
      <c r="AE55" s="18">
        <v>593</v>
      </c>
      <c r="AF55" s="30">
        <v>29.852063426623552</v>
      </c>
      <c r="AG55" s="31">
        <v>21.503569364009611</v>
      </c>
      <c r="AH55" s="31">
        <v>286.32885290742081</v>
      </c>
      <c r="AI55" s="30">
        <v>1280.5506767637476</v>
      </c>
      <c r="AJ55" s="37">
        <f t="shared" si="37"/>
        <v>-0.27966221106070477</v>
      </c>
      <c r="AK55" s="38">
        <f t="shared" si="32"/>
        <v>3.4723075015349227</v>
      </c>
      <c r="AL55" s="49">
        <f>kWh_in_MMBtu*(AI55-AH55)*Elec_source_E+(AG55-AF55)*Gas_source_E</f>
        <v>1.5441443919257676</v>
      </c>
      <c r="AM55" s="50">
        <f>(AI55-AH55)*Elec_emissions/1000+(AG55-AF55)*Gas_emissions</f>
        <v>218.36990468284989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1389</v>
      </c>
      <c r="F56" s="39">
        <v>42.751638814024432</v>
      </c>
      <c r="G56" s="40">
        <v>33.07542843563759</v>
      </c>
      <c r="H56" s="40">
        <v>338.56120468630655</v>
      </c>
      <c r="I56" s="39">
        <v>1829.5165185630613</v>
      </c>
      <c r="J56" s="41">
        <f t="shared" si="35"/>
        <v>-0.22633542588810923</v>
      </c>
      <c r="K56" s="42">
        <f t="shared" si="30"/>
        <v>4.4037984660947709</v>
      </c>
      <c r="L56" s="51">
        <f>kWh_in_MMBtu*(I56-H56)*Elec_source_E+(G56-F56)*Gas_source_E</f>
        <v>5.4148944404761874</v>
      </c>
      <c r="M56" s="52">
        <f>(I56-H56)*Elec_emissions/1000+(G56-F56)*Gas_emissions</f>
        <v>745.44610075393553</v>
      </c>
      <c r="O56" s="19">
        <v>4</v>
      </c>
      <c r="P56" s="14" t="s">
        <v>25</v>
      </c>
      <c r="Q56" s="13">
        <v>794</v>
      </c>
      <c r="R56" s="13">
        <v>777</v>
      </c>
      <c r="S56" s="39">
        <v>52.797762265343515</v>
      </c>
      <c r="T56" s="40">
        <v>44.04154271943095</v>
      </c>
      <c r="U56" s="40">
        <v>378.65095089557155</v>
      </c>
      <c r="V56" s="39">
        <v>1204.931692651872</v>
      </c>
      <c r="W56" s="41">
        <f t="shared" si="36"/>
        <v>-0.16584452011255318</v>
      </c>
      <c r="X56" s="42">
        <f t="shared" si="31"/>
        <v>2.18216999007136</v>
      </c>
      <c r="Y56" s="51">
        <f>kWh_in_MMBtu*(V56-U56)*Elec_source_E+(T56-S56)*Gas_source_E</f>
        <v>-0.69823064959963332</v>
      </c>
      <c r="Z56" s="52">
        <f>(V56-U56)*Elec_emissions/1000+(T56-S56)*Gas_emissions</f>
        <v>-85.752074735486303</v>
      </c>
      <c r="AB56" s="19">
        <v>4</v>
      </c>
      <c r="AC56" s="14" t="s">
        <v>25</v>
      </c>
      <c r="AD56" s="13">
        <v>661</v>
      </c>
      <c r="AE56" s="13">
        <v>612</v>
      </c>
      <c r="AF56" s="39">
        <v>29.997001687104593</v>
      </c>
      <c r="AG56" s="40">
        <v>19.15276373219406</v>
      </c>
      <c r="AH56" s="40">
        <v>287.66294846964246</v>
      </c>
      <c r="AI56" s="39">
        <v>1681.9954401544639</v>
      </c>
      <c r="AJ56" s="41">
        <f t="shared" si="37"/>
        <v>-0.36151072923972799</v>
      </c>
      <c r="AK56" s="42">
        <f t="shared" si="32"/>
        <v>4.8471049160228139</v>
      </c>
      <c r="AL56" s="51">
        <f>kWh_in_MMBtu*(AI56-AH56)*Elec_source_E+(AG56-AF56)*Gas_source_E</f>
        <v>3.1073136575642852</v>
      </c>
      <c r="AM56" s="52">
        <f>(AI56-AH56)*Elec_emissions/1000+(AG56-AF56)*Gas_emissions</f>
        <v>433.25646353788215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39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39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39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448</v>
      </c>
      <c r="F68" s="30">
        <v>38.680124278313791</v>
      </c>
      <c r="G68" s="30">
        <v>26.436147387036112</v>
      </c>
      <c r="H68" s="30">
        <v>316.17641244355224</v>
      </c>
      <c r="I68" s="30">
        <v>473</v>
      </c>
      <c r="J68" s="32">
        <f>(G68-F68)/F68</f>
        <v>-0.31654440412804796</v>
      </c>
      <c r="K68" s="36">
        <f t="shared" ref="K68:K71" si="38">(I68-H68)/H68</f>
        <v>0.4960002751136468</v>
      </c>
      <c r="L68" s="49">
        <f>kWh_in_MMBtu*(I68-H68)*Elec_source_E+(G68-F68)*Gas_source_E</f>
        <v>-11.667002923406939</v>
      </c>
      <c r="M68" s="50">
        <f>(I68-H68)*Elec_emissions/1000+(G68-F68)*Gas_emissions</f>
        <v>-1571.8431067107438</v>
      </c>
      <c r="O68" s="16">
        <v>1</v>
      </c>
      <c r="P68" s="17" t="s">
        <v>22</v>
      </c>
      <c r="Q68" s="18">
        <v>441</v>
      </c>
      <c r="R68" s="18">
        <v>147</v>
      </c>
      <c r="S68" s="30">
        <v>62.548500238937208</v>
      </c>
      <c r="T68" s="30">
        <v>47.043202724398029</v>
      </c>
      <c r="U68" s="30">
        <v>422.15371684024609</v>
      </c>
      <c r="V68" s="30">
        <v>2456.0170452452289</v>
      </c>
      <c r="W68" s="32">
        <f>(T68-S68)/S68</f>
        <v>-0.24789239478658101</v>
      </c>
      <c r="X68" s="36">
        <f t="shared" ref="X68:X71" si="39">(V68-U68)/U68</f>
        <v>4.817826415524963</v>
      </c>
      <c r="Y68" s="49">
        <f>kWh_in_MMBtu*(V68-U68)*Elec_source_E+(T68-S68)*Gas_source_E</f>
        <v>4.8734884413972352</v>
      </c>
      <c r="Z68" s="50">
        <f>(V68-U68)*Elec_emissions/1000+(T68-S68)*Gas_emissions</f>
        <v>677.95854486358621</v>
      </c>
      <c r="AB68" s="16">
        <v>1</v>
      </c>
      <c r="AC68" s="17" t="s">
        <v>22</v>
      </c>
      <c r="AD68" s="18">
        <v>374</v>
      </c>
      <c r="AE68" s="18">
        <v>301</v>
      </c>
      <c r="AF68" s="30">
        <v>27.023475553358164</v>
      </c>
      <c r="AG68" s="30">
        <v>16.372236640882583</v>
      </c>
      <c r="AH68" s="30">
        <v>264.42005448237614</v>
      </c>
      <c r="AI68" s="30">
        <v>1950.8124760410565</v>
      </c>
      <c r="AJ68" s="32">
        <f>(AG68-AF68)/AF68</f>
        <v>-0.39414763254432567</v>
      </c>
      <c r="AK68" s="36">
        <f t="shared" ref="AK68:AK71" si="40">(AI68-AH68)/AH68</f>
        <v>6.3777024207181681</v>
      </c>
      <c r="AL68" s="49">
        <f>kWh_in_MMBtu*(AI68-AH68)*Elec_source_E+(AG68-AF68)*Gas_source_E</f>
        <v>6.444436293782541</v>
      </c>
      <c r="AM68" s="50">
        <f>(AI68-AH68)*Elec_emissions/1000+(AG68-AF68)*Gas_emissions</f>
        <v>886.28246081241082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477</v>
      </c>
      <c r="F69" s="30">
        <v>38.612190880101849</v>
      </c>
      <c r="G69" s="31">
        <v>26.306990583878971</v>
      </c>
      <c r="H69" s="31">
        <v>316.08531665084519</v>
      </c>
      <c r="I69" s="30">
        <v>480</v>
      </c>
      <c r="J69" s="37">
        <f t="shared" ref="J69:J71" si="43">(G69-F69)/F69</f>
        <v>-0.31868692285379119</v>
      </c>
      <c r="K69" s="38">
        <f t="shared" si="38"/>
        <v>0.51857734198459648</v>
      </c>
      <c r="L69" s="49">
        <f>kWh_in_MMBtu*(I69-H69)*Elec_source_E+(G69-F69)*Gas_source_E</f>
        <v>-11.657820132706735</v>
      </c>
      <c r="M69" s="50">
        <f>(I69-H69)*Elec_emissions/1000+(G69-F69)*Gas_emissions</f>
        <v>-1570.5324939550921</v>
      </c>
      <c r="O69" s="16">
        <v>2</v>
      </c>
      <c r="P69" s="17" t="s">
        <v>23</v>
      </c>
      <c r="Q69" s="18">
        <v>441</v>
      </c>
      <c r="R69" s="18">
        <v>164</v>
      </c>
      <c r="S69" s="30">
        <v>60.470141260842233</v>
      </c>
      <c r="T69" s="31">
        <v>45.819406815616667</v>
      </c>
      <c r="U69" s="31">
        <v>413.2222022487037</v>
      </c>
      <c r="V69" s="30">
        <v>2134.4131690897525</v>
      </c>
      <c r="W69" s="37">
        <f t="shared" ref="W69:W71" si="44">(T69-S69)/S69</f>
        <v>-0.2422804733005102</v>
      </c>
      <c r="X69" s="38">
        <f t="shared" si="39"/>
        <v>4.1652915972920672</v>
      </c>
      <c r="Y69" s="49">
        <f>kWh_in_MMBtu*(V69-U69)*Elec_source_E+(T69-S69)*Gas_source_E</f>
        <v>2.4575346313601791</v>
      </c>
      <c r="Z69" s="50">
        <f>(V69-U69)*Elec_emissions/1000+(T69-S69)*Gas_emissions</f>
        <v>348.95370233872654</v>
      </c>
      <c r="AB69" s="16">
        <v>2</v>
      </c>
      <c r="AC69" s="17" t="s">
        <v>23</v>
      </c>
      <c r="AD69" s="18">
        <v>374</v>
      </c>
      <c r="AE69" s="18">
        <v>313</v>
      </c>
      <c r="AF69" s="30">
        <v>27.159462885081322</v>
      </c>
      <c r="AG69" s="31">
        <v>16.083232558303969</v>
      </c>
      <c r="AH69" s="31">
        <v>265.1893126954177</v>
      </c>
      <c r="AI69" s="30">
        <v>1955.969963377182</v>
      </c>
      <c r="AJ69" s="37">
        <f t="shared" ref="AJ69:AJ71" si="45">(AG69-AF69)/AF69</f>
        <v>-0.40782214190478411</v>
      </c>
      <c r="AK69" s="38">
        <f t="shared" si="40"/>
        <v>6.3757495861973315</v>
      </c>
      <c r="AL69" s="49">
        <f>kWh_in_MMBtu*(AI69-AH69)*Elec_source_E+(AG69-AF69)*Gas_source_E</f>
        <v>6.0281754332442112</v>
      </c>
      <c r="AM69" s="50">
        <f>(AI69-AH69)*Elec_emissions/1000+(AG69-AF69)*Gas_emissions</f>
        <v>830.18920805501421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605</v>
      </c>
      <c r="F70" s="30">
        <v>39.436885660061506</v>
      </c>
      <c r="G70" s="31">
        <v>28.01146257847105</v>
      </c>
      <c r="H70" s="31">
        <v>323.94335841022217</v>
      </c>
      <c r="I70" s="30">
        <v>619</v>
      </c>
      <c r="J70" s="37">
        <f t="shared" si="43"/>
        <v>-0.28971413158928017</v>
      </c>
      <c r="K70" s="38">
        <f t="shared" si="38"/>
        <v>0.91082787755795269</v>
      </c>
      <c r="L70" s="49">
        <f>kWh_in_MMBtu*(I70-H70)*Elec_source_E+(G70-F70)*Gas_source_E</f>
        <v>-9.2948750930372483</v>
      </c>
      <c r="M70" s="50">
        <f>(I70-H70)*Elec_emissions/1000+(G70-F70)*Gas_emissions</f>
        <v>-1250.52483612226</v>
      </c>
      <c r="O70" s="16">
        <v>3</v>
      </c>
      <c r="P70" s="17" t="s">
        <v>24</v>
      </c>
      <c r="Q70" s="18">
        <v>441</v>
      </c>
      <c r="R70" s="18">
        <v>258</v>
      </c>
      <c r="S70" s="30">
        <v>56.226525392711665</v>
      </c>
      <c r="T70" s="31">
        <v>44.502306399119369</v>
      </c>
      <c r="U70" s="31">
        <v>403.16026600520797</v>
      </c>
      <c r="V70" s="30">
        <v>1761.9572194544455</v>
      </c>
      <c r="W70" s="37">
        <f t="shared" si="44"/>
        <v>-0.208517579766934</v>
      </c>
      <c r="X70" s="38">
        <f t="shared" si="39"/>
        <v>3.3703642645966627</v>
      </c>
      <c r="Y70" s="49">
        <f>kWh_in_MMBtu*(V70-U70)*Elec_source_E+(T70-S70)*Gas_source_E</f>
        <v>1.767695711327649</v>
      </c>
      <c r="Z70" s="50">
        <f>(V70-U70)*Elec_emissions/1000+(T70-S70)*Gas_emissions</f>
        <v>252.23057825712408</v>
      </c>
      <c r="AB70" s="16">
        <v>3</v>
      </c>
      <c r="AC70" s="17" t="s">
        <v>24</v>
      </c>
      <c r="AD70" s="18">
        <v>374</v>
      </c>
      <c r="AE70" s="18">
        <v>347</v>
      </c>
      <c r="AF70" s="30">
        <v>26.953522400627026</v>
      </c>
      <c r="AG70" s="31">
        <v>15.750258815568282</v>
      </c>
      <c r="AH70" s="31">
        <v>265.0443320139504</v>
      </c>
      <c r="AI70" s="30">
        <v>1842.9950775759123</v>
      </c>
      <c r="AJ70" s="37">
        <f t="shared" si="45"/>
        <v>-0.41565118720060573</v>
      </c>
      <c r="AK70" s="38">
        <f t="shared" si="40"/>
        <v>5.9535351447504548</v>
      </c>
      <c r="AL70" s="49">
        <f>kWh_in_MMBtu*(AI70-AH70)*Elec_source_E+(AG70-AF70)*Gas_source_E</f>
        <v>4.6817676431582012</v>
      </c>
      <c r="AM70" s="50">
        <f>(AI70-AH70)*Elec_emissions/1000+(AG70-AF70)*Gas_emissions</f>
        <v>647.46063704345693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799</v>
      </c>
      <c r="F71" s="39">
        <v>41.692093275912235</v>
      </c>
      <c r="G71" s="40">
        <v>30.058526402532763</v>
      </c>
      <c r="H71" s="40">
        <v>336.51152309130936</v>
      </c>
      <c r="I71" s="39">
        <v>941</v>
      </c>
      <c r="J71" s="41">
        <f t="shared" si="43"/>
        <v>-0.2790353268278043</v>
      </c>
      <c r="K71" s="42">
        <f t="shared" si="38"/>
        <v>1.7963381204769866</v>
      </c>
      <c r="L71" s="51">
        <f>kWh_in_MMBtu*(I71-H71)*Elec_source_E+(G71-F71)*Gas_source_E</f>
        <v>-6.2090169014457919</v>
      </c>
      <c r="M71" s="52">
        <f>(I71-H71)*Elec_emissions/1000+(G71-F71)*Gas_emissions</f>
        <v>-831.20808496154598</v>
      </c>
      <c r="O71" s="19">
        <v>4</v>
      </c>
      <c r="P71" s="14" t="s">
        <v>25</v>
      </c>
      <c r="Q71" s="13">
        <v>441</v>
      </c>
      <c r="R71" s="13">
        <v>437</v>
      </c>
      <c r="S71" s="39">
        <v>53.959746944210153</v>
      </c>
      <c r="T71" s="40">
        <v>42.958292246320163</v>
      </c>
      <c r="U71" s="40">
        <v>395.8409430747368</v>
      </c>
      <c r="V71" s="39">
        <v>1487.0723057136422</v>
      </c>
      <c r="W71" s="41">
        <f t="shared" si="44"/>
        <v>-0.20388262215655997</v>
      </c>
      <c r="X71" s="42">
        <f t="shared" si="39"/>
        <v>2.7567420241136484</v>
      </c>
      <c r="Y71" s="51">
        <f>kWh_in_MMBtu*(V71-U71)*Elec_source_E+(T71-S71)*Gas_source_E</f>
        <v>-0.30901184107494117</v>
      </c>
      <c r="Z71" s="52">
        <f>(V71-U71)*Elec_emissions/1000+(T71-S71)*Gas_emissions</f>
        <v>-30.563439312859828</v>
      </c>
      <c r="AB71" s="19">
        <v>4</v>
      </c>
      <c r="AC71" s="14" t="s">
        <v>25</v>
      </c>
      <c r="AD71" s="13">
        <v>374</v>
      </c>
      <c r="AE71" s="13">
        <v>362</v>
      </c>
      <c r="AF71" s="39">
        <v>26.882798654237604</v>
      </c>
      <c r="AG71" s="40">
        <v>14.486157138071141</v>
      </c>
      <c r="AH71" s="40">
        <v>264.89009620523882</v>
      </c>
      <c r="AI71" s="39">
        <v>1856.3468462680514</v>
      </c>
      <c r="AJ71" s="41">
        <f t="shared" si="45"/>
        <v>-0.46113656824239724</v>
      </c>
      <c r="AK71" s="42">
        <f t="shared" si="40"/>
        <v>6.0079888710891636</v>
      </c>
      <c r="AL71" s="51">
        <f>kWh_in_MMBtu*(AI71-AH71)*Elec_source_E+(AG71-AF71)*Gas_source_E</f>
        <v>3.5255791359499877</v>
      </c>
      <c r="AM71" s="52">
        <f>(AI71-AH71)*Elec_emissions/1000+(AG71-AF71)*Gas_emissions</f>
        <v>491.67181171485981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BM71"/>
  <sheetViews>
    <sheetView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40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40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40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40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40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4216</v>
      </c>
      <c r="F8" s="30">
        <v>32.381117617190327</v>
      </c>
      <c r="G8" s="30">
        <v>23.608614653392987</v>
      </c>
      <c r="H8" s="30">
        <v>282.37198520833522</v>
      </c>
      <c r="I8" s="30">
        <v>1147.3010028967406</v>
      </c>
      <c r="J8" s="32">
        <f>(G8-F8)/F8</f>
        <v>-0.27091415026207238</v>
      </c>
      <c r="K8" s="36">
        <f>(I8-H8)/H8</f>
        <v>3.0630836732980331</v>
      </c>
      <c r="L8" s="49">
        <f>kWh_in_MMBtu*(I8-H8)*Elec_source_E+(G8-F8)*Gas_source_E</f>
        <v>-0.30221641680261513</v>
      </c>
      <c r="M8" s="50">
        <f>(I8-H8)*Elec_emissions/1000+(G8-F8)*Gas_emissions</f>
        <v>-31.951143959267483</v>
      </c>
      <c r="N8" s="6"/>
      <c r="O8" s="16">
        <v>1</v>
      </c>
      <c r="P8" s="17" t="s">
        <v>22</v>
      </c>
      <c r="Q8" s="18">
        <v>7241</v>
      </c>
      <c r="R8" s="18">
        <v>3859</v>
      </c>
      <c r="S8" s="30">
        <v>31.19626682508472</v>
      </c>
      <c r="T8" s="30">
        <v>22.986567660313547</v>
      </c>
      <c r="U8" s="30">
        <v>275.88445769229634</v>
      </c>
      <c r="V8" s="30">
        <v>1065.8310967139207</v>
      </c>
      <c r="W8" s="32">
        <f>(T8-S8)/S8</f>
        <v>-0.26316287172443997</v>
      </c>
      <c r="X8" s="36">
        <f t="shared" ref="X8:X11" si="0">(V8-U8)/U8</f>
        <v>2.863324181540809</v>
      </c>
      <c r="Y8" s="49">
        <f>kWh_in_MMBtu*(V8-U8)*Elec_source_E+(T8-S8)*Gas_source_E</f>
        <v>-0.49151137057976868</v>
      </c>
      <c r="Z8" s="50">
        <f>(V8-U8)*Elec_emissions/1000+(T8-S8)*Gas_emissions</f>
        <v>-58.243364083920596</v>
      </c>
      <c r="AA8" s="6"/>
      <c r="AB8" s="16">
        <v>1</v>
      </c>
      <c r="AC8" s="17" t="s">
        <v>22</v>
      </c>
      <c r="AD8" s="18">
        <v>2476</v>
      </c>
      <c r="AE8" s="18">
        <v>254</v>
      </c>
      <c r="AF8" s="30">
        <v>41.743560975989645</v>
      </c>
      <c r="AG8" s="30">
        <v>25.335816849812698</v>
      </c>
      <c r="AH8" s="30">
        <v>321.57933711930656</v>
      </c>
      <c r="AI8" s="30">
        <v>2287.9087269581451</v>
      </c>
      <c r="AJ8" s="32">
        <f>(AG8-AF8)/AF8</f>
        <v>-0.39306048028855201</v>
      </c>
      <c r="AK8" s="36">
        <f t="shared" ref="AK8:AK11" si="1">(AI8-AH8)/AH8</f>
        <v>6.1146011663968522</v>
      </c>
      <c r="AL8" s="49">
        <f>kWh_in_MMBtu*(AI8-AH8)*Elec_source_E+(AG8-AF8)*Gas_source_E</f>
        <v>3.1668125213928704</v>
      </c>
      <c r="AM8" s="50">
        <f>(AI8-AH8)*Elec_emissions/1000+(AG8-AF8)*Gas_emissions</f>
        <v>447.10454627765967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42.654925220410249</v>
      </c>
      <c r="AU8" s="30">
        <v>428.74772597538828</v>
      </c>
      <c r="AV8" s="30">
        <v>1386.8932946240354</v>
      </c>
      <c r="AW8" s="32">
        <f>(AT8-AS8)/AS8</f>
        <v>-0.2054560963775586</v>
      </c>
      <c r="AX8" s="36">
        <f t="shared" ref="AX8:AX11" si="2">(AV8-AU8)/AU8</f>
        <v>2.2347537038683871</v>
      </c>
      <c r="AY8" s="49">
        <f>kWh_in_MMBtu*(AV8-AU8)*Elec_source_E+(AT8-AS8)*Gas_source_E</f>
        <v>-1.7647807243353952</v>
      </c>
      <c r="AZ8" s="50">
        <f>(AV8-AU8)*Elec_emissions/1000+(AT8-AS8)*Gas_emissions</f>
        <v>-228.2469484173098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 t="shared" ref="BK8:BK11" si="3"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4512</v>
      </c>
      <c r="F9" s="30">
        <v>32.565527460440045</v>
      </c>
      <c r="G9" s="31">
        <v>23.925387276168799</v>
      </c>
      <c r="H9" s="31">
        <v>283.82320011000144</v>
      </c>
      <c r="I9" s="30">
        <v>1073.1337090745194</v>
      </c>
      <c r="J9" s="37">
        <f t="shared" ref="J9:J11" si="4">(G9-F9)/F9</f>
        <v>-0.26531553019576043</v>
      </c>
      <c r="K9" s="38">
        <f t="shared" ref="K9:K11" si="5">(I9-H9)/H9</f>
        <v>2.780993620883017</v>
      </c>
      <c r="L9" s="49">
        <f>kWh_in_MMBtu*(I9-H9)*Elec_source_E+(G9-F9)*Gas_source_E</f>
        <v>-0.9675024032570736</v>
      </c>
      <c r="M9" s="50">
        <f>(I9-H9)*Elec_emissions/1000+(G9-F9)*Gas_emissions</f>
        <v>-122.4431270534642</v>
      </c>
      <c r="N9" s="6"/>
      <c r="O9" s="16">
        <v>2</v>
      </c>
      <c r="P9" s="17" t="s">
        <v>23</v>
      </c>
      <c r="Q9" s="18">
        <v>7241</v>
      </c>
      <c r="R9" s="18">
        <v>4116</v>
      </c>
      <c r="S9" s="30">
        <v>31.542305182917485</v>
      </c>
      <c r="T9" s="31">
        <v>23.373716973576141</v>
      </c>
      <c r="U9" s="31">
        <v>278.46133553003364</v>
      </c>
      <c r="V9" s="30">
        <v>1005.1955912756446</v>
      </c>
      <c r="W9" s="37">
        <f t="shared" ref="W9:W11" si="6">(T9-S9)/S9</f>
        <v>-0.25897245499245392</v>
      </c>
      <c r="X9" s="38">
        <f t="shared" si="0"/>
        <v>2.6098210523996732</v>
      </c>
      <c r="Y9" s="49">
        <f>kWh_in_MMBtu*(V9-U9)*Elec_source_E+(T9-S9)*Gas_source_E</f>
        <v>-1.1234435623700643</v>
      </c>
      <c r="Z9" s="50">
        <f>(V9-U9)*Elec_emissions/1000+(T9-S9)*Gas_emissions</f>
        <v>-144.11085891905941</v>
      </c>
      <c r="AA9" s="6"/>
      <c r="AB9" s="16">
        <v>2</v>
      </c>
      <c r="AC9" s="17" t="s">
        <v>23</v>
      </c>
      <c r="AD9" s="18">
        <v>2476</v>
      </c>
      <c r="AE9" s="18">
        <v>287</v>
      </c>
      <c r="AF9" s="30">
        <v>39.679126464610604</v>
      </c>
      <c r="AG9" s="31">
        <v>25.050270153039229</v>
      </c>
      <c r="AH9" s="31">
        <v>308.82855642524396</v>
      </c>
      <c r="AI9" s="30">
        <v>1977.344905995217</v>
      </c>
      <c r="AJ9" s="37">
        <f t="shared" ref="AJ9:AJ11" si="7">(AG9-AF9)/AF9</f>
        <v>-0.36867889026283629</v>
      </c>
      <c r="AK9" s="38">
        <f t="shared" si="1"/>
        <v>5.402726900916818</v>
      </c>
      <c r="AL9" s="49">
        <f>kWh_in_MMBtu*(AI9-AH9)*Elec_source_E+(AG9-AF9)*Gas_source_E</f>
        <v>1.9174545460020838</v>
      </c>
      <c r="AM9" s="50">
        <f>(AI9-AH9)*Elec_emissions/1000+(AG9-AF9)*Gas_emissions</f>
        <v>275.58089447374869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41.795420118458125</v>
      </c>
      <c r="AU9" s="31">
        <v>420.45528587762186</v>
      </c>
      <c r="AV9" s="30">
        <v>1257.7637947985247</v>
      </c>
      <c r="AW9" s="37">
        <f t="shared" ref="AW9:AW11" si="8">(AT9-AS9)/AS9</f>
        <v>-0.20349624224342136</v>
      </c>
      <c r="AX9" s="38">
        <f t="shared" si="2"/>
        <v>1.9914329467238774</v>
      </c>
      <c r="AY9" s="49">
        <f>kWh_in_MMBtu*(AV9-AU9)*Elec_source_E+(AT9-AS9)*Gas_source_E</f>
        <v>-2.6751063805863087</v>
      </c>
      <c r="AZ9" s="50">
        <f>(AV9-AU9)*Elec_emissions/1000+(AT9-AS9)*Gas_emissions</f>
        <v>-352.24596943509709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9">(BG9-BF9)/BF9</f>
        <v>#DIV/0!</v>
      </c>
      <c r="BK9" s="38" t="e">
        <f t="shared" si="3"/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5773</v>
      </c>
      <c r="F10" s="30">
        <v>34.001001517738189</v>
      </c>
      <c r="G10" s="31">
        <v>25.296737401274942</v>
      </c>
      <c r="H10" s="31">
        <v>293.36120198091584</v>
      </c>
      <c r="I10" s="30">
        <v>1057.1721466188856</v>
      </c>
      <c r="J10" s="37">
        <f t="shared" si="4"/>
        <v>-0.25600022728513649</v>
      </c>
      <c r="K10" s="38">
        <f t="shared" si="5"/>
        <v>2.6036535829562704</v>
      </c>
      <c r="L10" s="49">
        <f>kWh_in_MMBtu*(I10-H10)*Elec_source_E+(G10-F10)*Gas_source_E</f>
        <v>-1.3103923388279437</v>
      </c>
      <c r="M10" s="50">
        <f>(I10-H10)*Elec_emissions/1000+(G10-F10)*Gas_emissions</f>
        <v>-168.94571161648946</v>
      </c>
      <c r="N10" s="6"/>
      <c r="O10" s="16">
        <v>3</v>
      </c>
      <c r="P10" s="17" t="s">
        <v>24</v>
      </c>
      <c r="Q10" s="18">
        <v>7241</v>
      </c>
      <c r="R10" s="18">
        <v>5094</v>
      </c>
      <c r="S10" s="30">
        <v>33.209836721776007</v>
      </c>
      <c r="T10" s="31">
        <v>25.073347628226234</v>
      </c>
      <c r="U10" s="31">
        <v>289.42015322853524</v>
      </c>
      <c r="V10" s="30">
        <v>981.04116694708705</v>
      </c>
      <c r="W10" s="37">
        <f t="shared" si="6"/>
        <v>-0.24500238172549038</v>
      </c>
      <c r="X10" s="38">
        <f t="shared" si="0"/>
        <v>2.3896781409428187</v>
      </c>
      <c r="Y10" s="49">
        <f>kWh_in_MMBtu*(V10-U10)*Elec_source_E+(T10-S10)*Gas_source_E</f>
        <v>-1.46437309475695</v>
      </c>
      <c r="Z10" s="50">
        <f>(V10-U10)*Elec_emissions/1000+(T10-S10)*Gas_emissions</f>
        <v>-190.44694280504223</v>
      </c>
      <c r="AA10" s="6"/>
      <c r="AB10" s="16">
        <v>3</v>
      </c>
      <c r="AC10" s="17" t="s">
        <v>24</v>
      </c>
      <c r="AD10" s="18">
        <v>2476</v>
      </c>
      <c r="AE10" s="18">
        <v>539</v>
      </c>
      <c r="AF10" s="30">
        <v>35.757485918825054</v>
      </c>
      <c r="AG10" s="31">
        <v>22.112116706455144</v>
      </c>
      <c r="AH10" s="31">
        <v>293.78869887598239</v>
      </c>
      <c r="AI10" s="30">
        <v>1750.9437077775929</v>
      </c>
      <c r="AJ10" s="37">
        <f t="shared" si="7"/>
        <v>-0.38160874182673188</v>
      </c>
      <c r="AK10" s="38">
        <f t="shared" si="1"/>
        <v>4.9598742718034989</v>
      </c>
      <c r="AL10" s="49">
        <f>kWh_in_MMBtu*(AI10-AH10)*Elec_source_E+(AG10-AF10)*Gas_source_E</f>
        <v>0.72664986741324178</v>
      </c>
      <c r="AM10" s="50">
        <f>(AI10-AH10)*Elec_emissions/1000+(AG10-AF10)*Gas_emissions</f>
        <v>112.83410872456466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45.906588274411511</v>
      </c>
      <c r="AU10" s="31">
        <v>437.45100342322894</v>
      </c>
      <c r="AV10" s="30">
        <v>1175.5967893358975</v>
      </c>
      <c r="AW10" s="37">
        <f t="shared" si="8"/>
        <v>-0.18507536937446994</v>
      </c>
      <c r="AX10" s="38">
        <f t="shared" si="2"/>
        <v>1.6873793410836477</v>
      </c>
      <c r="AY10" s="49">
        <f>kWh_in_MMBtu*(AV10-AU10)*Elec_source_E+(AT10-AS10)*Gas_source_E</f>
        <v>-3.4615506261323574</v>
      </c>
      <c r="AZ10" s="50">
        <f>(AV10-AU10)*Elec_emissions/1000+(AT10-AS10)*Gas_emissions</f>
        <v>-459.31736543416855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9"/>
        <v>-0.15280741546356627</v>
      </c>
      <c r="BK10" s="38">
        <f t="shared" si="3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7664</v>
      </c>
      <c r="F11" s="39">
        <v>37.167450260964614</v>
      </c>
      <c r="G11" s="40">
        <v>27.831698981172472</v>
      </c>
      <c r="H11" s="40">
        <v>308.51081075821776</v>
      </c>
      <c r="I11" s="39">
        <v>1156.0239299054238</v>
      </c>
      <c r="J11" s="41">
        <f t="shared" si="4"/>
        <v>-0.25118083737901931</v>
      </c>
      <c r="K11" s="42">
        <f t="shared" si="5"/>
        <v>2.7471099539892894</v>
      </c>
      <c r="L11" s="51">
        <f>kWh_in_MMBtu*(I11-H11)*Elec_source_E+(G11-F11)*Gas_source_E</f>
        <v>-1.1026093099870451</v>
      </c>
      <c r="M11" s="52">
        <f>(I11-H11)*Elec_emissions/1000+(G11-F11)*Gas_emissions</f>
        <v>-140.07136288940706</v>
      </c>
      <c r="N11" s="6"/>
      <c r="O11" s="19">
        <v>4</v>
      </c>
      <c r="P11" s="14" t="s">
        <v>25</v>
      </c>
      <c r="Q11" s="13">
        <v>7241</v>
      </c>
      <c r="R11" s="13">
        <v>6568</v>
      </c>
      <c r="S11" s="39">
        <v>36.897855616073301</v>
      </c>
      <c r="T11" s="40">
        <v>28.3213901401224</v>
      </c>
      <c r="U11" s="40">
        <v>306.92917294936598</v>
      </c>
      <c r="V11" s="39">
        <v>1062.6125487534093</v>
      </c>
      <c r="W11" s="41">
        <f t="shared" si="6"/>
        <v>-0.23243804640546248</v>
      </c>
      <c r="X11" s="42">
        <f t="shared" si="0"/>
        <v>2.4620773859404634</v>
      </c>
      <c r="Y11" s="51">
        <f>kWh_in_MMBtu*(V11-U11)*Elec_source_E+(T11-S11)*Gas_source_E</f>
        <v>-1.2581044614367993</v>
      </c>
      <c r="Z11" s="52">
        <f>(V11-U11)*Elec_emissions/1000+(T11-S11)*Gas_emissions</f>
        <v>-161.97679654570334</v>
      </c>
      <c r="AA11" s="6"/>
      <c r="AB11" s="19">
        <v>4</v>
      </c>
      <c r="AC11" s="14" t="s">
        <v>25</v>
      </c>
      <c r="AD11" s="13">
        <v>2476</v>
      </c>
      <c r="AE11" s="13">
        <v>914</v>
      </c>
      <c r="AF11" s="39">
        <v>33.693066928076952</v>
      </c>
      <c r="AG11" s="40">
        <v>19.145569978538671</v>
      </c>
      <c r="AH11" s="40">
        <v>286.31293763137569</v>
      </c>
      <c r="AI11" s="39">
        <v>1824.0165383768722</v>
      </c>
      <c r="AJ11" s="41">
        <f t="shared" si="7"/>
        <v>-0.43176529404675917</v>
      </c>
      <c r="AK11" s="42">
        <f t="shared" si="1"/>
        <v>5.3707094533229602</v>
      </c>
      <c r="AL11" s="51">
        <f>kWh_in_MMBtu*(AI11-AH11)*Elec_source_E+(AG11-AF11)*Gas_source_E</f>
        <v>0.60567284589907544</v>
      </c>
      <c r="AM11" s="52">
        <f>(AI11-AH11)*Elec_emissions/1000+(AG11-AF11)*Gas_emissions</f>
        <v>97.338983901824122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55.206722077502896</v>
      </c>
      <c r="AU11" s="40">
        <v>487.64107625550974</v>
      </c>
      <c r="AV11" s="39">
        <v>1225.1179444375928</v>
      </c>
      <c r="AW11" s="41">
        <f t="shared" si="8"/>
        <v>-0.16362638276773175</v>
      </c>
      <c r="AX11" s="42">
        <f t="shared" si="2"/>
        <v>1.5123354124410688</v>
      </c>
      <c r="AY11" s="51">
        <f>kWh_in_MMBtu*(AV11-AU11)*Elec_source_E+(AT11-AS11)*Gas_source_E</f>
        <v>-3.8772484293386409</v>
      </c>
      <c r="AZ11" s="52">
        <f>(AV11-AU11)*Elec_emissions/1000+(AT11-AS11)*Gas_emissions</f>
        <v>-515.38617349412402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9"/>
        <v>-0.18144688558674685</v>
      </c>
      <c r="BK11" s="42">
        <f t="shared" si="3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40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40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40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40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40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1461</v>
      </c>
      <c r="F23" s="30">
        <v>43.103817245635057</v>
      </c>
      <c r="G23" s="30">
        <v>32.045506201099613</v>
      </c>
      <c r="H23" s="30">
        <v>318.23644068996691</v>
      </c>
      <c r="I23" s="30">
        <v>1361.457019624246</v>
      </c>
      <c r="J23" s="32">
        <f>(G23-F23)/F23</f>
        <v>-0.25655062013458385</v>
      </c>
      <c r="K23" s="36">
        <f t="shared" ref="K23:K26" si="10">(I23-H23)/H23</f>
        <v>3.2781304889926415</v>
      </c>
      <c r="L23" s="49">
        <f>kWh_in_MMBtu*(I23-H23)*Elec_source_E+(G23-F23)*Gas_source_E</f>
        <v>-0.8849821454179132</v>
      </c>
      <c r="M23" s="50">
        <f>(I23-H23)*Elec_emissions/1000+(G23-F23)*Gas_emissions</f>
        <v>-108.72900177626866</v>
      </c>
      <c r="N23" s="6"/>
      <c r="O23" s="16">
        <v>1</v>
      </c>
      <c r="P23" s="17" t="s">
        <v>22</v>
      </c>
      <c r="Q23" s="18">
        <v>3779</v>
      </c>
      <c r="R23" s="18">
        <v>1209</v>
      </c>
      <c r="S23" s="30">
        <v>41.826453716477523</v>
      </c>
      <c r="T23" s="30">
        <v>32.064846400963702</v>
      </c>
      <c r="U23" s="30">
        <v>308.36477473733436</v>
      </c>
      <c r="V23" s="30">
        <v>1155.113170209456</v>
      </c>
      <c r="W23" s="32">
        <f>(T23-S23)/S23</f>
        <v>-0.23338357542055346</v>
      </c>
      <c r="X23" s="36">
        <f t="shared" ref="X23:X26" si="11">(V23-U23)/U23</f>
        <v>2.7459310039331939</v>
      </c>
      <c r="Y23" s="49">
        <f>kWh_in_MMBtu*(V23-U23)*Elec_source_E+(T23-S23)*Gas_source_E</f>
        <v>-1.5749794160391648</v>
      </c>
      <c r="Z23" s="50">
        <f>(V23-U23)*Elec_emissions/1000+(T23-S23)*Gas_emissions</f>
        <v>-203.7841083640667</v>
      </c>
      <c r="AA23" s="6"/>
      <c r="AB23" s="16">
        <v>1</v>
      </c>
      <c r="AC23" s="17" t="s">
        <v>22</v>
      </c>
      <c r="AD23" s="18">
        <v>1341</v>
      </c>
      <c r="AE23" s="18">
        <v>207</v>
      </c>
      <c r="AF23" s="30">
        <v>45.766081750179595</v>
      </c>
      <c r="AG23" s="30">
        <v>27.979368812054609</v>
      </c>
      <c r="AH23" s="30">
        <v>340.9303818733066</v>
      </c>
      <c r="AI23" s="30">
        <v>2456.7399003730329</v>
      </c>
      <c r="AJ23" s="32">
        <f>(AG23-AF23)/AF23</f>
        <v>-0.38864399699358548</v>
      </c>
      <c r="AK23" s="36">
        <f t="shared" ref="AK23:AK26" si="12">(AI23-AH23)/AH23</f>
        <v>6.2059870020207937</v>
      </c>
      <c r="AL23" s="49">
        <f>kWh_in_MMBtu*(AI23-AH23)*Elec_source_E+(AG23-AF23)*Gas_source_E</f>
        <v>3.2640503374877028</v>
      </c>
      <c r="AM23" s="50">
        <f>(AI23-AH23)*Elec_emissions/1000+(AG23-AF23)*Gas_emissions</f>
        <v>461.74023799422957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1658</v>
      </c>
      <c r="F24" s="30">
        <v>42.295470175698917</v>
      </c>
      <c r="G24" s="31">
        <v>32.039552659778558</v>
      </c>
      <c r="H24" s="31">
        <v>316.04795363903713</v>
      </c>
      <c r="I24" s="30">
        <v>1196.7731971346823</v>
      </c>
      <c r="J24" s="37">
        <f t="shared" ref="J24:J26" si="15">(G24-F24)/F24</f>
        <v>-0.24248264585584273</v>
      </c>
      <c r="K24" s="38">
        <f t="shared" si="10"/>
        <v>2.7866823162586711</v>
      </c>
      <c r="L24" s="49">
        <f>kWh_in_MMBtu*(I24-H24)*Elec_source_E+(G24-F24)*Gas_source_E</f>
        <v>-1.7500260447212046</v>
      </c>
      <c r="M24" s="50">
        <f>(I24-H24)*Elec_emissions/1000+(G24-F24)*Gas_emissions</f>
        <v>-227.04537079762486</v>
      </c>
      <c r="N24" s="6"/>
      <c r="O24" s="16">
        <v>2</v>
      </c>
      <c r="P24" s="17" t="s">
        <v>23</v>
      </c>
      <c r="Q24" s="18">
        <v>3779</v>
      </c>
      <c r="R24" s="18">
        <v>1369</v>
      </c>
      <c r="S24" s="30">
        <v>41.495071628324972</v>
      </c>
      <c r="T24" s="31">
        <v>32.257116832188999</v>
      </c>
      <c r="U24" s="31">
        <v>309.48049113495784</v>
      </c>
      <c r="V24" s="30">
        <v>1030.8247964137906</v>
      </c>
      <c r="W24" s="37">
        <f t="shared" ref="W24:W26" si="16">(T24-S24)/S24</f>
        <v>-0.22262775875846538</v>
      </c>
      <c r="X24" s="38">
        <f t="shared" si="11"/>
        <v>2.3308231889947137</v>
      </c>
      <c r="Y24" s="49">
        <f>kWh_in_MMBtu*(V24-U24)*Elec_source_E+(T24-S24)*Gas_source_E</f>
        <v>-2.3467572147810687</v>
      </c>
      <c r="Z24" s="50">
        <f>(V24-U24)*Elec_emissions/1000+(T24-S24)*Gas_emissions</f>
        <v>-309.14473515656505</v>
      </c>
      <c r="AA24" s="6"/>
      <c r="AB24" s="16">
        <v>2</v>
      </c>
      <c r="AC24" s="17" t="s">
        <v>23</v>
      </c>
      <c r="AD24" s="18">
        <v>1341</v>
      </c>
      <c r="AE24" s="18">
        <v>241</v>
      </c>
      <c r="AF24" s="30">
        <v>42.877960307328642</v>
      </c>
      <c r="AG24" s="31">
        <v>27.503320180632294</v>
      </c>
      <c r="AH24" s="31">
        <v>324.14228921446778</v>
      </c>
      <c r="AI24" s="30">
        <v>2056.0528191176063</v>
      </c>
      <c r="AJ24" s="37">
        <f t="shared" ref="AJ24:AJ26" si="17">(AG24-AF24)/AF24</f>
        <v>-0.35856743223087822</v>
      </c>
      <c r="AK24" s="38">
        <f t="shared" si="12"/>
        <v>5.3430563907606174</v>
      </c>
      <c r="AL24" s="49">
        <f>kWh_in_MMBtu*(AI24-AH24)*Elec_source_E+(AG24-AF24)*Gas_source_E</f>
        <v>1.7832396151639713</v>
      </c>
      <c r="AM24" s="50">
        <f>(AI24-AH24)*Elec_emissions/1000+(AG24-AF24)*Gas_emissions</f>
        <v>258.1258118548003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48.610108398203927</v>
      </c>
      <c r="AU24" s="31">
        <v>462.71714727248536</v>
      </c>
      <c r="AV24" s="30">
        <v>1615.4601073225224</v>
      </c>
      <c r="AW24" s="37">
        <f t="shared" ref="AW24:AW26" si="18">(AT24-AS24)/AS24</f>
        <v>-0.21847340664633425</v>
      </c>
      <c r="AX24" s="38">
        <f t="shared" si="13"/>
        <v>2.4912475512198999</v>
      </c>
      <c r="AY24" s="49">
        <f>kWh_in_MMBtu*(AV24-AU24)*Elec_source_E+(AT24-AS24)*Gas_source_E</f>
        <v>-2.4706937993119311</v>
      </c>
      <c r="AZ24" s="50">
        <f>(AV24-AU24)*Elec_emissions/1000+(AT24-AS24)*Gas_emissions</f>
        <v>-321.46672937766971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2448</v>
      </c>
      <c r="F25" s="30">
        <v>42.369520110818044</v>
      </c>
      <c r="G25" s="31">
        <v>33.490918629381071</v>
      </c>
      <c r="H25" s="31">
        <v>322.88714184735915</v>
      </c>
      <c r="I25" s="30">
        <v>1021.62846026301</v>
      </c>
      <c r="J25" s="37">
        <f t="shared" si="15"/>
        <v>-0.20955161772460187</v>
      </c>
      <c r="K25" s="38">
        <f t="shared" si="10"/>
        <v>2.1640419448662094</v>
      </c>
      <c r="L25" s="49">
        <f>kWh_in_MMBtu*(I25-H25)*Elec_source_E+(G25-F25)*Gas_source_E</f>
        <v>-2.1970465889264341</v>
      </c>
      <c r="M25" s="50">
        <f>(I25-H25)*Elec_emissions/1000+(G25-F25)*Gas_emissions</f>
        <v>-289.1845407948789</v>
      </c>
      <c r="N25" s="6"/>
      <c r="O25" s="16">
        <v>3</v>
      </c>
      <c r="P25" s="17" t="s">
        <v>24</v>
      </c>
      <c r="Q25" s="18">
        <v>3779</v>
      </c>
      <c r="R25" s="18">
        <v>2004</v>
      </c>
      <c r="S25" s="30">
        <v>41.715961769542794</v>
      </c>
      <c r="T25" s="31">
        <v>34.019771096980961</v>
      </c>
      <c r="U25" s="31">
        <v>318.24558564702608</v>
      </c>
      <c r="V25" s="30">
        <v>856.51728094453676</v>
      </c>
      <c r="W25" s="37">
        <f t="shared" si="16"/>
        <v>-0.18449030889132928</v>
      </c>
      <c r="X25" s="38">
        <f t="shared" si="11"/>
        <v>1.6913720710474234</v>
      </c>
      <c r="Y25" s="49">
        <f>kWh_in_MMBtu*(V25-U25)*Elec_source_E+(T25-S25)*Gas_source_E</f>
        <v>-2.6261846535903439</v>
      </c>
      <c r="Z25" s="50">
        <f>(V25-U25)*Elec_emissions/1000+(T25-S25)*Gas_emissions</f>
        <v>-348.69298390400911</v>
      </c>
      <c r="AA25" s="6"/>
      <c r="AB25" s="16">
        <v>3</v>
      </c>
      <c r="AC25" s="17" t="s">
        <v>24</v>
      </c>
      <c r="AD25" s="18">
        <v>1341</v>
      </c>
      <c r="AE25" s="18">
        <v>372</v>
      </c>
      <c r="AF25" s="30">
        <v>41.359838395689302</v>
      </c>
      <c r="AG25" s="31">
        <v>26.640315286663981</v>
      </c>
      <c r="AH25" s="31">
        <v>317.66698219589807</v>
      </c>
      <c r="AI25" s="30">
        <v>1854.1620094587877</v>
      </c>
      <c r="AJ25" s="37">
        <f t="shared" si="17"/>
        <v>-0.3558892800354716</v>
      </c>
      <c r="AK25" s="38">
        <f t="shared" si="12"/>
        <v>4.8368106015983985</v>
      </c>
      <c r="AL25" s="49">
        <f>kWh_in_MMBtu*(AI25-AH25)*Elec_source_E+(AG25-AF25)*Gas_source_E</f>
        <v>0.40522550958474923</v>
      </c>
      <c r="AM25" s="50">
        <f>(AI25-AH25)*Elec_emissions/1000+(AG25-AF25)*Gas_emissions</f>
        <v>70.293872613519397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54.973210706291539</v>
      </c>
      <c r="AU25" s="31">
        <v>485.59985365640898</v>
      </c>
      <c r="AV25" s="30">
        <v>1361.1868524797981</v>
      </c>
      <c r="AW25" s="37">
        <f t="shared" si="18"/>
        <v>-0.17716843531565973</v>
      </c>
      <c r="AX25" s="38">
        <f t="shared" si="13"/>
        <v>1.8031039182374207</v>
      </c>
      <c r="AY25" s="49">
        <f>kWh_in_MMBtu*(AV25-AU25)*Elec_source_E+(AT25-AS25)*Gas_source_E</f>
        <v>-3.5279655557276985</v>
      </c>
      <c r="AZ25" s="50">
        <f>(AV25-AU25)*Elec_emissions/1000+(AT25-AS25)*Gas_emissions</f>
        <v>-466.87485048297481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4066</v>
      </c>
      <c r="F26" s="39">
        <v>45.52802292451878</v>
      </c>
      <c r="G26" s="40">
        <v>37.68658092068884</v>
      </c>
      <c r="H26" s="40">
        <v>341.73743855963426</v>
      </c>
      <c r="I26" s="39">
        <v>959.13064923203103</v>
      </c>
      <c r="J26" s="41">
        <f t="shared" si="15"/>
        <v>-0.17223330819417132</v>
      </c>
      <c r="K26" s="42">
        <f t="shared" si="10"/>
        <v>1.806630298613477</v>
      </c>
      <c r="L26" s="51">
        <f>kWh_in_MMBtu*(I26-H26)*Elec_source_E+(G26-F26)*Gas_source_E</f>
        <v>-1.9374444782461451</v>
      </c>
      <c r="M26" s="52">
        <f>(I26-H26)*Elec_emissions/1000+(G26-F26)*Gas_emissions</f>
        <v>-255.00224624533621</v>
      </c>
      <c r="N26" s="6"/>
      <c r="O26" s="19">
        <v>4</v>
      </c>
      <c r="P26" s="14" t="s">
        <v>25</v>
      </c>
      <c r="Q26" s="13">
        <v>3779</v>
      </c>
      <c r="R26" s="13">
        <v>3379</v>
      </c>
      <c r="S26" s="39">
        <v>45.500866686013296</v>
      </c>
      <c r="T26" s="40">
        <v>39.082579983104246</v>
      </c>
      <c r="U26" s="40">
        <v>340.61854731062073</v>
      </c>
      <c r="V26" s="39">
        <v>775.67788842891969</v>
      </c>
      <c r="W26" s="41">
        <f t="shared" si="16"/>
        <v>-0.14105855932810166</v>
      </c>
      <c r="X26" s="42">
        <f t="shared" si="11"/>
        <v>1.2772626286893143</v>
      </c>
      <c r="Y26" s="51">
        <f>kWh_in_MMBtu*(V26-U26)*Elec_source_E+(T26-S26)*Gas_source_E</f>
        <v>-2.3382466797312365</v>
      </c>
      <c r="Z26" s="52">
        <f>(V26-U26)*Elec_emissions/1000+(T26-S26)*Gas_emissions</f>
        <v>-310.91186334162376</v>
      </c>
      <c r="AA26" s="6"/>
      <c r="AB26" s="19">
        <v>4</v>
      </c>
      <c r="AC26" s="14" t="s">
        <v>25</v>
      </c>
      <c r="AD26" s="13">
        <v>1341</v>
      </c>
      <c r="AE26" s="13">
        <v>580</v>
      </c>
      <c r="AF26" s="39">
        <v>39.671539765288024</v>
      </c>
      <c r="AG26" s="40">
        <v>24.009960223881261</v>
      </c>
      <c r="AH26" s="40">
        <v>310.9922770122505</v>
      </c>
      <c r="AI26" s="39">
        <v>1989.5545847307599</v>
      </c>
      <c r="AJ26" s="41">
        <f t="shared" si="17"/>
        <v>-0.39478123697912021</v>
      </c>
      <c r="AK26" s="42">
        <f t="shared" si="12"/>
        <v>5.3974404890202079</v>
      </c>
      <c r="AL26" s="51">
        <f>kWh_in_MMBtu*(AI26-AH26)*Elec_source_E+(AG26-AF26)*Gas_source_E</f>
        <v>0.89933687997652711</v>
      </c>
      <c r="AM26" s="52">
        <f>(AI26-AH26)*Elec_emissions/1000+(AG26-AF26)*Gas_emissions</f>
        <v>138.37740283591847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69.096272137741039</v>
      </c>
      <c r="AU26" s="40">
        <v>553.33541774438527</v>
      </c>
      <c r="AV26" s="39">
        <v>1208.9826262338047</v>
      </c>
      <c r="AW26" s="41">
        <f t="shared" si="18"/>
        <v>-0.13155429991132986</v>
      </c>
      <c r="AX26" s="42">
        <f t="shared" si="13"/>
        <v>1.1849001301273965</v>
      </c>
      <c r="AY26" s="51">
        <f>kWh_in_MMBtu*(AV26-AU26)*Elec_source_E+(AT26-AS26)*Gas_source_E</f>
        <v>-4.3896232694359014</v>
      </c>
      <c r="AZ26" s="52">
        <f>(AV26-AU26)*Elec_emissions/1000+(AT26-AS26)*Gas_emissions</f>
        <v>-585.31943497638474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40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40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40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40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40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2755</v>
      </c>
      <c r="F38" s="30">
        <v>26.694778540182021</v>
      </c>
      <c r="G38" s="30">
        <v>19.13445909941851</v>
      </c>
      <c r="H38" s="30">
        <v>263.35275854457433</v>
      </c>
      <c r="I38" s="30">
        <v>1033.7322404869831</v>
      </c>
      <c r="J38" s="32">
        <f>(G38-F38)/F38</f>
        <v>-0.28321341678798434</v>
      </c>
      <c r="K38" s="36">
        <f t="shared" ref="K38:K41" si="20">(I38-H38)/H38</f>
        <v>2.9252759158473616</v>
      </c>
      <c r="L38" s="49">
        <f>kWh_in_MMBtu*(I38-H38)*Elec_source_E+(G38-F38)*Gas_source_E</f>
        <v>6.8292200419470817E-3</v>
      </c>
      <c r="M38" s="50">
        <f>(I38-H38)*Elec_emissions/1000+(G38-F38)*Gas_emissions</f>
        <v>8.7648089520262147</v>
      </c>
      <c r="N38" s="6"/>
      <c r="O38" s="16">
        <v>1</v>
      </c>
      <c r="P38" s="17" t="s">
        <v>22</v>
      </c>
      <c r="Q38" s="18">
        <v>3462</v>
      </c>
      <c r="R38" s="18">
        <v>2650</v>
      </c>
      <c r="S38" s="30">
        <v>26.346494767841673</v>
      </c>
      <c r="T38" s="30">
        <v>18.844817095239552</v>
      </c>
      <c r="U38" s="30">
        <v>261.06607908571198</v>
      </c>
      <c r="V38" s="30">
        <v>1025.0982563908626</v>
      </c>
      <c r="W38" s="32">
        <f>(T38-S38)/S38</f>
        <v>-0.28473152647837657</v>
      </c>
      <c r="X38" s="36">
        <f t="shared" ref="X38:X41" si="21">(V38-U38)/U38</f>
        <v>2.9265854069624542</v>
      </c>
      <c r="Y38" s="49">
        <f>kWh_in_MMBtu*(V38-U38)*Elec_source_E+(T38-S38)*Gas_source_E</f>
        <v>2.7953716694764097E-3</v>
      </c>
      <c r="Z38" s="50">
        <f>(V38-U38)*Elec_emissions/1000+(T38-S38)*Gas_emissions</f>
        <v>8.1561679291773999</v>
      </c>
      <c r="AA38" s="6"/>
      <c r="AB38" s="16">
        <v>1</v>
      </c>
      <c r="AC38" s="17" t="s">
        <v>22</v>
      </c>
      <c r="AD38" s="18">
        <v>1135</v>
      </c>
      <c r="AE38" s="18">
        <v>47</v>
      </c>
      <c r="AF38" s="30">
        <v>24.027352459876468</v>
      </c>
      <c r="AG38" s="30">
        <v>13.692939058662109</v>
      </c>
      <c r="AH38" s="30">
        <v>236.35239533041312</v>
      </c>
      <c r="AI38" s="30">
        <v>1544.3331334074642</v>
      </c>
      <c r="AJ38" s="32">
        <f>(AG38-AF38)/AF38</f>
        <v>-0.43011036769331562</v>
      </c>
      <c r="AK38" s="36">
        <f t="shared" ref="AK38:AK41" si="22">(AI38-AH38)/AH38</f>
        <v>5.534027849595244</v>
      </c>
      <c r="AL38" s="49">
        <f>kWh_in_MMBtu*(AI38-AH38)*Elec_source_E+(AG38-AF38)*Gas_source_E</f>
        <v>2.7385523526346702</v>
      </c>
      <c r="AM38" s="50">
        <f>(AI38-AH38)*Elec_emissions/1000+(AG38-AF38)*Gas_emissions</f>
        <v>382.64522318552144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36.777610013036039</v>
      </c>
      <c r="AU38" s="30">
        <v>389.70995918337053</v>
      </c>
      <c r="AV38" s="30">
        <v>1014.4532040638288</v>
      </c>
      <c r="AW38" s="32">
        <f>(AT38-AS38)/AS38</f>
        <v>-0.17850787651893479</v>
      </c>
      <c r="AX38" s="36">
        <f t="shared" ref="AX38:AX41" si="23">(AV38-AU38)/AU38</f>
        <v>1.6030979710900777</v>
      </c>
      <c r="AY38" s="49">
        <f>kWh_in_MMBtu*(AV38-AU38)*Elec_source_E+(AT38-AS38)*Gas_source_E</f>
        <v>-2.0225033496958549</v>
      </c>
      <c r="AZ38" s="50">
        <f>(AV38-AU38)*Elec_emissions/1000+(AT38-AS38)*Gas_emissions</f>
        <v>-266.39865240007089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2854</v>
      </c>
      <c r="F39" s="30">
        <v>26.913023948912713</v>
      </c>
      <c r="G39" s="31">
        <v>19.21155188512996</v>
      </c>
      <c r="H39" s="31">
        <v>265.10258295823581</v>
      </c>
      <c r="I39" s="30">
        <v>1001.3067044481161</v>
      </c>
      <c r="J39" s="37">
        <f t="shared" ref="J39:J41" si="25">(G39-F39)/F39</f>
        <v>-0.2861615282772374</v>
      </c>
      <c r="K39" s="38">
        <f t="shared" si="20"/>
        <v>2.7770537475519865</v>
      </c>
      <c r="L39" s="49">
        <f>kWh_in_MMBtu*(I39-H39)*Elec_source_E+(G39-F39)*Gas_source_E</f>
        <v>-0.51290387573521734</v>
      </c>
      <c r="M39" s="50">
        <f>(I39-H39)*Elec_emissions/1000+(G39-F39)*Gas_emissions</f>
        <v>-61.67560072977858</v>
      </c>
      <c r="N39" s="6"/>
      <c r="O39" s="16">
        <v>2</v>
      </c>
      <c r="P39" s="17" t="s">
        <v>23</v>
      </c>
      <c r="Q39" s="18">
        <v>3462</v>
      </c>
      <c r="R39" s="18">
        <v>2747</v>
      </c>
      <c r="S39" s="30">
        <v>26.582226091631334</v>
      </c>
      <c r="T39" s="31">
        <v>18.946569392054197</v>
      </c>
      <c r="U39" s="31">
        <v>263.00257177934617</v>
      </c>
      <c r="V39" s="30">
        <v>992.42297320716534</v>
      </c>
      <c r="W39" s="37">
        <f t="shared" ref="W39:W41" si="26">(T39-S39)/S39</f>
        <v>-0.28724669910098344</v>
      </c>
      <c r="X39" s="38">
        <f t="shared" si="21"/>
        <v>2.7734344820011421</v>
      </c>
      <c r="Y39" s="49">
        <f>kWh_in_MMBtu*(V39-U39)*Elec_source_E+(T39-S39)*Gas_source_E</f>
        <v>-0.51379070829244888</v>
      </c>
      <c r="Z39" s="50">
        <f>(V39-U39)*Elec_emissions/1000+(T39-S39)*Gas_emissions</f>
        <v>-61.864271161790157</v>
      </c>
      <c r="AA39" s="6"/>
      <c r="AB39" s="16">
        <v>2</v>
      </c>
      <c r="AC39" s="17" t="s">
        <v>23</v>
      </c>
      <c r="AD39" s="18">
        <v>1135</v>
      </c>
      <c r="AE39" s="18">
        <v>46</v>
      </c>
      <c r="AF39" s="30">
        <v>22.920018723413854</v>
      </c>
      <c r="AG39" s="31">
        <v>12.198421095432037</v>
      </c>
      <c r="AH39" s="31">
        <v>228.59791289909353</v>
      </c>
      <c r="AI39" s="30">
        <v>1564.983882897488</v>
      </c>
      <c r="AJ39" s="37">
        <f t="shared" ref="AJ39:AJ41" si="27">(AG39-AF39)/AF39</f>
        <v>-0.46778310948887714</v>
      </c>
      <c r="AK39" s="38">
        <f t="shared" si="22"/>
        <v>5.8460112476542818</v>
      </c>
      <c r="AL39" s="49">
        <f>kWh_in_MMBtu*(AI39-AH39)*Elec_source_E+(AG39-AF39)*Gas_source_E</f>
        <v>2.6206240749583554</v>
      </c>
      <c r="AM39" s="50">
        <f>(AI39-AH39)*Elec_emissions/1000+(AG39-AF39)*Gas_emissions</f>
        <v>367.03034906433845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36.433042455707323</v>
      </c>
      <c r="AU39" s="31">
        <v>387.20005068166358</v>
      </c>
      <c r="AV39" s="30">
        <v>976.29784395996887</v>
      </c>
      <c r="AW39" s="37">
        <f t="shared" ref="AW39:AW41" si="28">(AT39-AS39)/AS39</f>
        <v>-0.187141513985216</v>
      </c>
      <c r="AX39" s="38">
        <f t="shared" si="23"/>
        <v>1.5214300520911654</v>
      </c>
      <c r="AY39" s="49">
        <f>kWh_in_MMBtu*(AV39-AU39)*Elec_source_E+(AT39-AS39)*Gas_source_E</f>
        <v>-2.8359556248678084</v>
      </c>
      <c r="AZ39" s="50">
        <f>(AV39-AU39)*Elec_emissions/1000+(AT39-AS39)*Gas_emissions</f>
        <v>-376.46569931635486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3325</v>
      </c>
      <c r="F40" s="30">
        <v>27.839758355073521</v>
      </c>
      <c r="G40" s="31">
        <v>19.263848485063232</v>
      </c>
      <c r="H40" s="31">
        <v>271.6230062536805</v>
      </c>
      <c r="I40" s="30">
        <v>1083.340851641193</v>
      </c>
      <c r="J40" s="37">
        <f t="shared" si="25"/>
        <v>-0.30804541334847518</v>
      </c>
      <c r="K40" s="38">
        <f t="shared" si="20"/>
        <v>2.9883987243312298</v>
      </c>
      <c r="L40" s="49">
        <f>kWh_in_MMBtu*(I40-H40)*Elec_source_E+(G40-F40)*Gas_source_E</f>
        <v>-0.65760148040945587</v>
      </c>
      <c r="M40" s="50">
        <f>(I40-H40)*Elec_emissions/1000+(G40-F40)*Gas_emissions</f>
        <v>-80.421003698069399</v>
      </c>
      <c r="N40" s="6"/>
      <c r="O40" s="16">
        <v>3</v>
      </c>
      <c r="P40" s="17" t="s">
        <v>24</v>
      </c>
      <c r="Q40" s="18">
        <v>3462</v>
      </c>
      <c r="R40" s="18">
        <v>3090</v>
      </c>
      <c r="S40" s="30">
        <v>27.693243001476755</v>
      </c>
      <c r="T40" s="31">
        <v>19.271201145577582</v>
      </c>
      <c r="U40" s="31">
        <v>270.72560094159138</v>
      </c>
      <c r="V40" s="30">
        <v>1061.8003473836898</v>
      </c>
      <c r="W40" s="37">
        <f t="shared" si="26"/>
        <v>-0.30411901760476606</v>
      </c>
      <c r="X40" s="38">
        <f t="shared" si="21"/>
        <v>2.9220537093304726</v>
      </c>
      <c r="Y40" s="49">
        <f>kWh_in_MMBtu*(V40-U40)*Elec_source_E+(T40-S40)*Gas_source_E</f>
        <v>-0.7108875400960315</v>
      </c>
      <c r="Z40" s="50">
        <f>(V40-U40)*Elec_emissions/1000+(T40-S40)*Gas_emissions</f>
        <v>-87.817471490367552</v>
      </c>
      <c r="AA40" s="6"/>
      <c r="AB40" s="16">
        <v>3</v>
      </c>
      <c r="AC40" s="17" t="s">
        <v>24</v>
      </c>
      <c r="AD40" s="18">
        <v>1135</v>
      </c>
      <c r="AE40" s="18">
        <v>167</v>
      </c>
      <c r="AF40" s="30">
        <v>23.277994173953793</v>
      </c>
      <c r="AG40" s="31">
        <v>12.025351006828258</v>
      </c>
      <c r="AH40" s="31">
        <v>240.59875040287673</v>
      </c>
      <c r="AI40" s="30">
        <v>1521.0203052302577</v>
      </c>
      <c r="AJ40" s="37">
        <f t="shared" si="27"/>
        <v>-0.48340261119733158</v>
      </c>
      <c r="AK40" s="38">
        <f t="shared" si="22"/>
        <v>5.3218129881528746</v>
      </c>
      <c r="AL40" s="49">
        <f>kWh_in_MMBtu*(AI40-AH40)*Elec_source_E+(AG40-AF40)*Gas_source_E</f>
        <v>1.4426370597018181</v>
      </c>
      <c r="AM40" s="50">
        <f>(AI40-AH40)*Elec_emissions/1000+(AG40-AF40)*Gas_emissions</f>
        <v>207.59439515155827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36.706633159709689</v>
      </c>
      <c r="AU40" s="31">
        <v>388.59408186309025</v>
      </c>
      <c r="AV40" s="30">
        <v>987.27746055752698</v>
      </c>
      <c r="AW40" s="37">
        <f t="shared" si="28"/>
        <v>-0.19680448260086822</v>
      </c>
      <c r="AX40" s="38">
        <f t="shared" si="23"/>
        <v>1.5406394657995981</v>
      </c>
      <c r="AY40" s="49">
        <f>kWh_in_MMBtu*(AV40-AU40)*Elec_source_E+(AT40-AS40)*Gas_source_E</f>
        <v>-3.3941590063959577</v>
      </c>
      <c r="AZ40" s="50">
        <f>(AV40-AU40)*Elec_emissions/1000+(AT40-AS40)*Gas_emissions</f>
        <v>-451.64874089935688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3598</v>
      </c>
      <c r="F41" s="39">
        <v>27.719398996370003</v>
      </c>
      <c r="G41" s="40">
        <v>16.694970252413906</v>
      </c>
      <c r="H41" s="40">
        <v>270.9623203078134</v>
      </c>
      <c r="I41" s="39">
        <v>1378.5275650410572</v>
      </c>
      <c r="J41" s="41">
        <f t="shared" si="25"/>
        <v>-0.39771528760056457</v>
      </c>
      <c r="K41" s="42">
        <f t="shared" si="20"/>
        <v>4.0875249498714394</v>
      </c>
      <c r="L41" s="51">
        <f>kWh_in_MMBtu*(I41-H41)*Elec_source_E+(G41-F41)*Gas_source_E</f>
        <v>-0.15918524268803758</v>
      </c>
      <c r="M41" s="52">
        <f>(I41-H41)*Elec_emissions/1000+(G41-F41)*Gas_emissions</f>
        <v>-10.191159519409894</v>
      </c>
      <c r="N41" s="6"/>
      <c r="O41" s="19">
        <v>4</v>
      </c>
      <c r="P41" s="14" t="s">
        <v>25</v>
      </c>
      <c r="Q41" s="13">
        <v>3462</v>
      </c>
      <c r="R41" s="13">
        <v>3189</v>
      </c>
      <c r="S41" s="39">
        <v>27.782278819169186</v>
      </c>
      <c r="T41" s="40">
        <v>16.919050698468276</v>
      </c>
      <c r="U41" s="40">
        <v>271.23259221349798</v>
      </c>
      <c r="V41" s="39">
        <v>1366.6427203546768</v>
      </c>
      <c r="W41" s="41">
        <f t="shared" si="26"/>
        <v>-0.39101285360384158</v>
      </c>
      <c r="X41" s="42">
        <f t="shared" si="21"/>
        <v>4.0386375368891425</v>
      </c>
      <c r="Y41" s="51">
        <f>kWh_in_MMBtu*(V41-U41)*Elec_source_E+(T41-S41)*Gas_source_E</f>
        <v>-0.11360757977561065</v>
      </c>
      <c r="Z41" s="52">
        <f>(V41-U41)*Elec_emissions/1000+(T41-S41)*Gas_emissions</f>
        <v>-4.1682074257596469</v>
      </c>
      <c r="AA41" s="6"/>
      <c r="AB41" s="19">
        <v>4</v>
      </c>
      <c r="AC41" s="14" t="s">
        <v>25</v>
      </c>
      <c r="AD41" s="13">
        <v>1135</v>
      </c>
      <c r="AE41" s="13">
        <v>334</v>
      </c>
      <c r="AF41" s="39">
        <v>23.311287749686393</v>
      </c>
      <c r="AG41" s="40">
        <v>10.698425241117393</v>
      </c>
      <c r="AH41" s="40">
        <v>243.45659978434816</v>
      </c>
      <c r="AI41" s="39">
        <v>1536.555260277313</v>
      </c>
      <c r="AJ41" s="41">
        <f t="shared" si="27"/>
        <v>-0.5410624519762397</v>
      </c>
      <c r="AK41" s="42">
        <f t="shared" si="22"/>
        <v>5.3114134578334742</v>
      </c>
      <c r="AL41" s="51">
        <f>kWh_in_MMBtu*(AI41-AH41)*Elec_source_E+(AG41-AF41)*Gas_source_E</f>
        <v>9.5717337621003651E-2</v>
      </c>
      <c r="AM41" s="52">
        <f>(AI41-AH41)*Elec_emissions/1000+(AG41-AF41)*Gas_emissions</f>
        <v>26.074663597127937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34.96766341829872</v>
      </c>
      <c r="AU41" s="40">
        <v>391.91503580029104</v>
      </c>
      <c r="AV41" s="39">
        <v>1248.6294081059696</v>
      </c>
      <c r="AW41" s="41">
        <f t="shared" si="28"/>
        <v>-0.24401387094605118</v>
      </c>
      <c r="AX41" s="42">
        <f t="shared" si="23"/>
        <v>2.1859696466002299</v>
      </c>
      <c r="AY41" s="51">
        <f>kWh_in_MMBtu*(AV41-AU41)*Elec_source_E+(AT41-AS41)*Gas_source_E</f>
        <v>-3.1306450909112513</v>
      </c>
      <c r="AZ41" s="52">
        <f>(AV41-AU41)*Elec_emissions/1000+(AT41-AS41)*Gas_emissions</f>
        <v>-413.48342104854964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40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40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40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555</v>
      </c>
      <c r="F53" s="30">
        <v>31.893925405772659</v>
      </c>
      <c r="G53" s="30">
        <v>23.180658456087301</v>
      </c>
      <c r="H53" s="30">
        <v>279.19111072560213</v>
      </c>
      <c r="I53" s="30">
        <v>1471.4032422430978</v>
      </c>
      <c r="J53" s="32">
        <f>(G53-F53)/F53</f>
        <v>-0.27319518807516546</v>
      </c>
      <c r="K53" s="36">
        <f t="shared" ref="K53:K56" si="30">(I53-H53)/H53</f>
        <v>4.270236714983521</v>
      </c>
      <c r="L53" s="49">
        <f>kWh_in_MMBtu*(I53-H53)*Elec_source_E+(G53-F53)*Gas_source_E</f>
        <v>3.2661991103954939</v>
      </c>
      <c r="M53" s="50">
        <f>(I53-H53)*Elec_emissions/1000+(G53-F53)*Gas_emissions</f>
        <v>452.62619762269105</v>
      </c>
      <c r="O53" s="16">
        <v>1</v>
      </c>
      <c r="P53" s="17" t="s">
        <v>22</v>
      </c>
      <c r="Q53" s="18">
        <v>794</v>
      </c>
      <c r="R53" s="18">
        <v>172</v>
      </c>
      <c r="S53" s="30">
        <v>43.567922195706487</v>
      </c>
      <c r="T53" s="30">
        <v>31.875747000344337</v>
      </c>
      <c r="U53" s="30">
        <v>316.27841411614219</v>
      </c>
      <c r="V53" s="30">
        <v>1478.7597462973695</v>
      </c>
      <c r="W53" s="32">
        <f>(T53-S53)/S53</f>
        <v>-0.26836660107041749</v>
      </c>
      <c r="X53" s="36">
        <f t="shared" ref="X53:X56" si="31">(V53-U53)/U53</f>
        <v>3.6755000667049846</v>
      </c>
      <c r="Y53" s="49">
        <f>kWh_in_MMBtu*(V53-U53)*Elec_source_E+(T53-S53)*Gas_source_E</f>
        <v>-0.29910475041033457</v>
      </c>
      <c r="Z53" s="50">
        <f>(V53-U53)*Elec_emissions/1000+(T53-S53)*Gas_emissions</f>
        <v>-28.501896726731502</v>
      </c>
      <c r="AB53" s="16">
        <v>1</v>
      </c>
      <c r="AC53" s="17" t="s">
        <v>22</v>
      </c>
      <c r="AD53" s="18">
        <v>661</v>
      </c>
      <c r="AE53" s="18">
        <v>383</v>
      </c>
      <c r="AF53" s="30">
        <v>26.651294993583043</v>
      </c>
      <c r="AG53" s="30">
        <v>19.275814514541054</v>
      </c>
      <c r="AH53" s="30">
        <v>262.53571599146898</v>
      </c>
      <c r="AI53" s="30">
        <v>983.7197456546445</v>
      </c>
      <c r="AJ53" s="32">
        <f>(AG53-AF53)/AF53</f>
        <v>-0.27674004136826441</v>
      </c>
      <c r="AK53" s="36">
        <f t="shared" ref="AK53:AK56" si="32">(AI53-AH53)/AH53</f>
        <v>2.7469939735232454</v>
      </c>
      <c r="AL53" s="49">
        <f>kWh_in_MMBtu*(AI53-AH53)*Elec_source_E+(AG53-AF53)*Gas_source_E</f>
        <v>-0.31837609797761068</v>
      </c>
      <c r="AM53" s="50">
        <f>(AI53-AH53)*Elec_emissions/1000+(AG53-AF53)*Gas_emissions</f>
        <v>-35.594051288915125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620</v>
      </c>
      <c r="F54" s="30">
        <v>32.225866036095276</v>
      </c>
      <c r="G54" s="31">
        <v>23.998456513092702</v>
      </c>
      <c r="H54" s="31">
        <v>282.18741283456154</v>
      </c>
      <c r="I54" s="30">
        <v>1366.589374064012</v>
      </c>
      <c r="J54" s="37">
        <f t="shared" ref="J54:J56" si="35">(G54-F54)/F54</f>
        <v>-0.25530452816341032</v>
      </c>
      <c r="K54" s="38">
        <f t="shared" si="30"/>
        <v>3.8428431315793827</v>
      </c>
      <c r="L54" s="49">
        <f>kWh_in_MMBtu*(I54-H54)*Elec_source_E+(G54-F54)*Gas_source_E</f>
        <v>2.6415827617511578</v>
      </c>
      <c r="M54" s="50">
        <f>(I54-H54)*Elec_emissions/1000+(G54-F54)*Gas_emissions</f>
        <v>367.29125174624255</v>
      </c>
      <c r="O54" s="16">
        <v>2</v>
      </c>
      <c r="P54" s="17" t="s">
        <v>23</v>
      </c>
      <c r="Q54" s="18">
        <v>794</v>
      </c>
      <c r="R54" s="18">
        <v>216</v>
      </c>
      <c r="S54" s="30">
        <v>42.317803226814867</v>
      </c>
      <c r="T54" s="31">
        <v>32.564532679313231</v>
      </c>
      <c r="U54" s="31">
        <v>314.92967442660688</v>
      </c>
      <c r="V54" s="30">
        <v>1184.486058489721</v>
      </c>
      <c r="W54" s="37">
        <f t="shared" ref="W54:W56" si="36">(T54-S54)/S54</f>
        <v>-0.23047676873078873</v>
      </c>
      <c r="X54" s="38">
        <f t="shared" si="31"/>
        <v>2.7611128917791481</v>
      </c>
      <c r="Y54" s="49">
        <f>kWh_in_MMBtu*(V54-U54)*Elec_source_E+(T54-S54)*Gas_source_E</f>
        <v>-1.3217131312676855</v>
      </c>
      <c r="Z54" s="50">
        <f>(V54-U54)*Elec_emissions/1000+(T54-S54)*Gas_emissions</f>
        <v>-169.3957880549724</v>
      </c>
      <c r="AB54" s="16">
        <v>2</v>
      </c>
      <c r="AC54" s="17" t="s">
        <v>23</v>
      </c>
      <c r="AD54" s="18">
        <v>661</v>
      </c>
      <c r="AE54" s="18">
        <v>404</v>
      </c>
      <c r="AF54" s="30">
        <v>26.830176845017466</v>
      </c>
      <c r="AG54" s="31">
        <v>19.418574206400582</v>
      </c>
      <c r="AH54" s="31">
        <v>264.68164921109155</v>
      </c>
      <c r="AI54" s="30">
        <v>944.60680036628855</v>
      </c>
      <c r="AJ54" s="37">
        <f t="shared" ref="AJ54:AJ56" si="37">(AG54-AF54)/AF54</f>
        <v>-0.27624128910627238</v>
      </c>
      <c r="AK54" s="38">
        <f t="shared" si="32"/>
        <v>2.5688412973917067</v>
      </c>
      <c r="AL54" s="49">
        <f>kWh_in_MMBtu*(AI54-AH54)*Elec_source_E+(AG54-AF54)*Gas_source_E</f>
        <v>-0.7994611644718308</v>
      </c>
      <c r="AM54" s="50">
        <f>(AI54-AH54)*Elec_emissions/1000+(AG54-AF54)*Gas_emissions</f>
        <v>-100.89441809702555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801</v>
      </c>
      <c r="F55" s="30">
        <v>33.950825899406006</v>
      </c>
      <c r="G55" s="31">
        <v>26.00768807136609</v>
      </c>
      <c r="H55" s="31">
        <v>293.61870833566064</v>
      </c>
      <c r="I55" s="30">
        <v>1340.3565699526371</v>
      </c>
      <c r="J55" s="37">
        <f t="shared" si="35"/>
        <v>-0.23396007659945872</v>
      </c>
      <c r="K55" s="38">
        <f t="shared" si="30"/>
        <v>3.5649562916146369</v>
      </c>
      <c r="L55" s="49">
        <f>kWh_in_MMBtu*(I55-H55)*Elec_source_E+(G55-F55)*Gas_source_E</f>
        <v>2.5482122080943537</v>
      </c>
      <c r="M55" s="50">
        <f>(I55-H55)*Elec_emissions/1000+(G55-F55)*Gas_emissions</f>
        <v>354.31559006921634</v>
      </c>
      <c r="O55" s="16">
        <v>3</v>
      </c>
      <c r="P55" s="17" t="s">
        <v>24</v>
      </c>
      <c r="Q55" s="18">
        <v>794</v>
      </c>
      <c r="R55" s="18">
        <v>329</v>
      </c>
      <c r="S55" s="30">
        <v>42.733164786354784</v>
      </c>
      <c r="T55" s="31">
        <v>34.655691402115337</v>
      </c>
      <c r="U55" s="31">
        <v>323.58999795847393</v>
      </c>
      <c r="V55" s="30">
        <v>983.79949446193052</v>
      </c>
      <c r="W55" s="37">
        <f t="shared" si="36"/>
        <v>-0.18902118353795977</v>
      </c>
      <c r="X55" s="38">
        <f t="shared" si="31"/>
        <v>2.0402654614441476</v>
      </c>
      <c r="Y55" s="49">
        <f>kWh_in_MMBtu*(V55-U55)*Elec_source_E+(T55-S55)*Gas_source_E</f>
        <v>-1.7363333804565153</v>
      </c>
      <c r="Z55" s="50">
        <f>(V55-U55)*Elec_emissions/1000+(T55-S55)*Gas_emissions</f>
        <v>-227.44397956717285</v>
      </c>
      <c r="AB55" s="16">
        <v>3</v>
      </c>
      <c r="AC55" s="17" t="s">
        <v>24</v>
      </c>
      <c r="AD55" s="18">
        <v>661</v>
      </c>
      <c r="AE55" s="18">
        <v>472</v>
      </c>
      <c r="AF55" s="30">
        <v>27.829237988799825</v>
      </c>
      <c r="AG55" s="31">
        <v>19.979736597178672</v>
      </c>
      <c r="AH55" s="31">
        <v>272.72770349263982</v>
      </c>
      <c r="AI55" s="30">
        <v>988.85640632761351</v>
      </c>
      <c r="AJ55" s="37">
        <f t="shared" si="37"/>
        <v>-0.28205951577906191</v>
      </c>
      <c r="AK55" s="38">
        <f t="shared" si="32"/>
        <v>2.6258010963462683</v>
      </c>
      <c r="AL55" s="49">
        <f>kWh_in_MMBtu*(AI55-AH55)*Elec_source_E+(AG55-AF55)*Gas_source_E</f>
        <v>-0.88918053056756641</v>
      </c>
      <c r="AM55" s="50">
        <f>(AI55-AH55)*Elec_emissions/1000+(AG55-AF55)*Gas_emissions</f>
        <v>-112.62557064625798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1132</v>
      </c>
      <c r="F56" s="39">
        <v>38.248310856132711</v>
      </c>
      <c r="G56" s="40">
        <v>29.745867822037809</v>
      </c>
      <c r="H56" s="40">
        <v>314.05796307870872</v>
      </c>
      <c r="I56" s="39">
        <v>1480.6919811152693</v>
      </c>
      <c r="J56" s="41">
        <f t="shared" si="35"/>
        <v>-0.22229590912069325</v>
      </c>
      <c r="K56" s="42">
        <f t="shared" si="30"/>
        <v>3.7147092422050147</v>
      </c>
      <c r="L56" s="51">
        <f>kWh_in_MMBtu*(I56-H56)*Elec_source_E+(G56-F56)*Gas_source_E</f>
        <v>3.2221613923995633</v>
      </c>
      <c r="M56" s="52">
        <f>(I56-H56)*Elec_emissions/1000+(G56-F56)*Gas_emissions</f>
        <v>446.42673621320841</v>
      </c>
      <c r="O56" s="19">
        <v>4</v>
      </c>
      <c r="P56" s="14" t="s">
        <v>25</v>
      </c>
      <c r="Q56" s="13">
        <v>794</v>
      </c>
      <c r="R56" s="13">
        <v>618</v>
      </c>
      <c r="S56" s="39">
        <v>47.08367381283329</v>
      </c>
      <c r="T56" s="40">
        <v>40.372760722395732</v>
      </c>
      <c r="U56" s="40">
        <v>348.98516995291425</v>
      </c>
      <c r="V56" s="39">
        <v>885.07371832751994</v>
      </c>
      <c r="W56" s="41">
        <f t="shared" si="36"/>
        <v>-0.14253163670096636</v>
      </c>
      <c r="X56" s="42">
        <f t="shared" si="31"/>
        <v>1.5361356141492655</v>
      </c>
      <c r="Y56" s="51">
        <f>kWh_in_MMBtu*(V56-U56)*Elec_source_E+(T56-S56)*Gas_source_E</f>
        <v>-1.5756045615603895</v>
      </c>
      <c r="Z56" s="52">
        <f>(V56-U56)*Elec_emissions/1000+(T56-S56)*Gas_emissions</f>
        <v>-207.03147495764426</v>
      </c>
      <c r="AB56" s="19">
        <v>4</v>
      </c>
      <c r="AC56" s="14" t="s">
        <v>25</v>
      </c>
      <c r="AD56" s="13">
        <v>661</v>
      </c>
      <c r="AE56" s="13">
        <v>514</v>
      </c>
      <c r="AF56" s="39">
        <v>27.625248001578445</v>
      </c>
      <c r="AG56" s="40">
        <v>16.968786474914772</v>
      </c>
      <c r="AH56" s="40">
        <v>272.06377271244639</v>
      </c>
      <c r="AI56" s="39">
        <v>1355.4177825433703</v>
      </c>
      <c r="AJ56" s="41">
        <f t="shared" si="37"/>
        <v>-0.38575080035678905</v>
      </c>
      <c r="AK56" s="42">
        <f t="shared" si="32"/>
        <v>3.9819855434260933</v>
      </c>
      <c r="AL56" s="51">
        <f>kWh_in_MMBtu*(AI56-AH56)*Elec_source_E+(AG56-AF56)*Gas_source_E</f>
        <v>-1.7303146640339051E-2</v>
      </c>
      <c r="AM56" s="52">
        <f>(AI56-AH56)*Elec_emissions/1000+(AG56-AF56)*Gas_emissions</f>
        <v>8.6968858746038222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40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40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40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381</v>
      </c>
      <c r="F68" s="30">
        <v>30.054154558509964</v>
      </c>
      <c r="G68" s="30">
        <v>19.560188518894527</v>
      </c>
      <c r="H68" s="30">
        <v>268.67560678288072</v>
      </c>
      <c r="I68" s="30">
        <v>575</v>
      </c>
      <c r="J68" s="32">
        <f>(G68-F68)/F68</f>
        <v>-0.34916856566986759</v>
      </c>
      <c r="K68" s="36">
        <f t="shared" ref="K68:K71" si="38">(I68-H68)/H68</f>
        <v>1.1401272965753937</v>
      </c>
      <c r="L68" s="49">
        <f>kWh_in_MMBtu*(I68-H68)*Elec_source_E+(G68-F68)*Gas_source_E</f>
        <v>-8.1589559088440904</v>
      </c>
      <c r="M68" s="50">
        <f>(I68-H68)*Elec_emissions/1000+(G68-F68)*Gas_emissions</f>
        <v>-1097.2173400857778</v>
      </c>
      <c r="O68" s="16">
        <v>1</v>
      </c>
      <c r="P68" s="17" t="s">
        <v>22</v>
      </c>
      <c r="Q68" s="18">
        <v>441</v>
      </c>
      <c r="R68" s="18">
        <v>114</v>
      </c>
      <c r="S68" s="30">
        <v>43.14292311278885</v>
      </c>
      <c r="T68" s="30">
        <v>30.769280580102958</v>
      </c>
      <c r="U68" s="30">
        <v>320.75309488355452</v>
      </c>
      <c r="V68" s="30">
        <v>1632.7578424844717</v>
      </c>
      <c r="W68" s="32">
        <f>(T68-S68)/S68</f>
        <v>-0.28680584531412928</v>
      </c>
      <c r="X68" s="36">
        <f t="shared" ref="X68:X71" si="39">(V68-U68)/U68</f>
        <v>4.0903884281373015</v>
      </c>
      <c r="Y68" s="49">
        <f>kWh_in_MMBtu*(V68-U68)*Elec_source_E+(T68-S68)*Gas_source_E</f>
        <v>0.55887309514672268</v>
      </c>
      <c r="Z68" s="50">
        <f>(V68-U68)*Elec_emissions/1000+(T68-S68)*Gas_emissions</f>
        <v>88.729450706907528</v>
      </c>
      <c r="AB68" s="16">
        <v>1</v>
      </c>
      <c r="AC68" s="17" t="s">
        <v>22</v>
      </c>
      <c r="AD68" s="18">
        <v>374</v>
      </c>
      <c r="AE68" s="18">
        <v>267</v>
      </c>
      <c r="AF68" s="30">
        <v>24.465691580278556</v>
      </c>
      <c r="AG68" s="30">
        <v>14.774284043322362</v>
      </c>
      <c r="AH68" s="30">
        <v>246.44027478484026</v>
      </c>
      <c r="AI68" s="30">
        <v>1514.8565494737149</v>
      </c>
      <c r="AJ68" s="32">
        <f>(AG68-AF68)/AF68</f>
        <v>-0.39612236200869538</v>
      </c>
      <c r="AK68" s="36">
        <f t="shared" ref="AK68:AK71" si="40">(AI68-AH68)/AH68</f>
        <v>5.146952038567119</v>
      </c>
      <c r="AL68" s="49">
        <f>kWh_in_MMBtu*(AI68-AH68)*Elec_source_E+(AG68-AF68)*Gas_source_E</f>
        <v>3.015857008737429</v>
      </c>
      <c r="AM68" s="50">
        <f>(AI68-AH68)*Elec_emissions/1000+(AG68-AF68)*Gas_emissions</f>
        <v>419.64035546506329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400</v>
      </c>
      <c r="F69" s="30">
        <v>30.726623347317886</v>
      </c>
      <c r="G69" s="31">
        <v>20.21143064668815</v>
      </c>
      <c r="H69" s="31">
        <v>272.89045817681</v>
      </c>
      <c r="I69" s="30">
        <v>592</v>
      </c>
      <c r="J69" s="37">
        <f t="shared" ref="J69:J71" si="43">(G69-F69)/F69</f>
        <v>-0.34221764564792645</v>
      </c>
      <c r="K69" s="38">
        <f t="shared" si="38"/>
        <v>1.1693686322166454</v>
      </c>
      <c r="L69" s="49">
        <f>kWh_in_MMBtu*(I69-H69)*Elec_source_E+(G69-F69)*Gas_source_E</f>
        <v>-8.0452169163074601</v>
      </c>
      <c r="M69" s="50">
        <f>(I69-H69)*Elec_emissions/1000+(G69-F69)*Gas_emissions</f>
        <v>-1081.7480531816529</v>
      </c>
      <c r="O69" s="16">
        <v>2</v>
      </c>
      <c r="P69" s="17" t="s">
        <v>23</v>
      </c>
      <c r="Q69" s="18">
        <v>441</v>
      </c>
      <c r="R69" s="18">
        <v>130</v>
      </c>
      <c r="S69" s="30">
        <v>43.436893958919711</v>
      </c>
      <c r="T69" s="31">
        <v>31.810603790572692</v>
      </c>
      <c r="U69" s="31">
        <v>324.74064841036125</v>
      </c>
      <c r="V69" s="30">
        <v>1471.0759023913815</v>
      </c>
      <c r="W69" s="37">
        <f t="shared" ref="W69:W71" si="44">(T69-S69)/S69</f>
        <v>-0.26765933538762099</v>
      </c>
      <c r="X69" s="38">
        <f t="shared" si="39"/>
        <v>3.5300023560107086</v>
      </c>
      <c r="Y69" s="49">
        <f>kWh_in_MMBtu*(V69-U69)*Elec_source_E+(T69-S69)*Gas_source_E</f>
        <v>-0.4001477767480317</v>
      </c>
      <c r="Z69" s="50">
        <f>(V69-U69)*Elec_emissions/1000+(T69-S69)*Gas_emissions</f>
        <v>-42.293195458608579</v>
      </c>
      <c r="AB69" s="16">
        <v>2</v>
      </c>
      <c r="AC69" s="17" t="s">
        <v>23</v>
      </c>
      <c r="AD69" s="18">
        <v>374</v>
      </c>
      <c r="AE69" s="18">
        <v>270</v>
      </c>
      <c r="AF69" s="30">
        <v>24.606863423213316</v>
      </c>
      <c r="AG69" s="31">
        <v>14.626643577410409</v>
      </c>
      <c r="AH69" s="31">
        <v>247.92555176806317</v>
      </c>
      <c r="AI69" s="30">
        <v>1500.473358940643</v>
      </c>
      <c r="AJ69" s="37">
        <f t="shared" ref="AJ69:AJ71" si="45">(AG69-AF69)/AF69</f>
        <v>-0.40558683462224165</v>
      </c>
      <c r="AK69" s="38">
        <f t="shared" si="40"/>
        <v>5.0521126130006593</v>
      </c>
      <c r="AL69" s="49">
        <f>kWh_in_MMBtu*(AI69-AH69)*Elec_source_E+(AG69-AF69)*Gas_source_E</f>
        <v>2.5311659483384688</v>
      </c>
      <c r="AM69" s="50">
        <f>(AI69-AH69)*Elec_emissions/1000+(AG69-AF69)*Gas_emissions</f>
        <v>354.11219429590392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500</v>
      </c>
      <c r="F70" s="30">
        <v>33.707601561156224</v>
      </c>
      <c r="G70" s="31">
        <v>23.755758702649622</v>
      </c>
      <c r="H70" s="31">
        <v>293.53661458016018</v>
      </c>
      <c r="I70" s="30">
        <v>771</v>
      </c>
      <c r="J70" s="37">
        <f t="shared" si="43"/>
        <v>-0.29524031368564801</v>
      </c>
      <c r="K70" s="38">
        <f t="shared" si="38"/>
        <v>1.6265888536690614</v>
      </c>
      <c r="L70" s="49">
        <f>kWh_in_MMBtu*(I70-H70)*Elec_source_E+(G70-F70)*Gas_source_E</f>
        <v>-5.7358509883515918</v>
      </c>
      <c r="M70" s="50">
        <f>(I70-H70)*Elec_emissions/1000+(G70-F70)*Gas_emissions</f>
        <v>-768.68913780002333</v>
      </c>
      <c r="O70" s="16">
        <v>3</v>
      </c>
      <c r="P70" s="17" t="s">
        <v>24</v>
      </c>
      <c r="Q70" s="18">
        <v>441</v>
      </c>
      <c r="R70" s="18">
        <v>199</v>
      </c>
      <c r="S70" s="30">
        <v>45.180867662715066</v>
      </c>
      <c r="T70" s="31">
        <v>35.610935816978419</v>
      </c>
      <c r="U70" s="31">
        <v>346.86327461823475</v>
      </c>
      <c r="V70" s="30">
        <v>1236.792217660774</v>
      </c>
      <c r="W70" s="37">
        <f t="shared" si="44"/>
        <v>-0.21181381281072897</v>
      </c>
      <c r="X70" s="38">
        <f t="shared" si="39"/>
        <v>2.5656476432162338</v>
      </c>
      <c r="Y70" s="49">
        <f>kWh_in_MMBtu*(V70-U70)*Elec_source_E+(T70-S70)*Gas_source_E</f>
        <v>-0.90376811516489752</v>
      </c>
      <c r="Z70" s="50">
        <f>(V70-U70)*Elec_emissions/1000+(T70-S70)*Gas_emissions</f>
        <v>-112.82329813943488</v>
      </c>
      <c r="AB70" s="16">
        <v>3</v>
      </c>
      <c r="AC70" s="17" t="s">
        <v>24</v>
      </c>
      <c r="AD70" s="18">
        <v>374</v>
      </c>
      <c r="AE70" s="18">
        <v>301</v>
      </c>
      <c r="AF70" s="30">
        <v>26.122286098663881</v>
      </c>
      <c r="AG70" s="31">
        <v>15.917950577229599</v>
      </c>
      <c r="AH70" s="31">
        <v>258.2807828606359</v>
      </c>
      <c r="AI70" s="30">
        <v>1464.6616360098621</v>
      </c>
      <c r="AJ70" s="37">
        <f t="shared" si="45"/>
        <v>-0.39063715491410306</v>
      </c>
      <c r="AK70" s="38">
        <f t="shared" si="40"/>
        <v>4.6708115090396403</v>
      </c>
      <c r="AL70" s="49">
        <f>kWh_in_MMBtu*(AI70-AH70)*Elec_source_E+(AG70-AF70)*Gas_source_E</f>
        <v>1.7926227638875289</v>
      </c>
      <c r="AM70" s="50">
        <f>(AI70-AH70)*Elec_emissions/1000+(AG70-AF70)*Gas_emissions</f>
        <v>254.04043882813562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671</v>
      </c>
      <c r="F71" s="39">
        <v>38.328866312286323</v>
      </c>
      <c r="G71" s="40">
        <v>28.033060535778105</v>
      </c>
      <c r="H71" s="40">
        <v>314.01026597285505</v>
      </c>
      <c r="I71" s="39">
        <v>1146</v>
      </c>
      <c r="J71" s="41">
        <f t="shared" si="43"/>
        <v>-0.26861753991424203</v>
      </c>
      <c r="K71" s="42">
        <f t="shared" si="38"/>
        <v>2.6495622092147371</v>
      </c>
      <c r="L71" s="51">
        <f>kWh_in_MMBtu*(I71-H71)*Elec_source_E+(G71-F71)*Gas_source_E</f>
        <v>-2.3152599502078193</v>
      </c>
      <c r="M71" s="52">
        <f>(I71-H71)*Elec_emissions/1000+(G71-F71)*Gas_emissions</f>
        <v>-303.77037587123914</v>
      </c>
      <c r="O71" s="19">
        <v>4</v>
      </c>
      <c r="P71" s="14" t="s">
        <v>25</v>
      </c>
      <c r="Q71" s="13">
        <v>441</v>
      </c>
      <c r="R71" s="13">
        <v>361</v>
      </c>
      <c r="S71" s="39">
        <v>48.884549824274892</v>
      </c>
      <c r="T71" s="40">
        <v>41.126558701657544</v>
      </c>
      <c r="U71" s="40">
        <v>361.87600106398168</v>
      </c>
      <c r="V71" s="39">
        <v>1055.4327517186057</v>
      </c>
      <c r="W71" s="41">
        <f t="shared" si="44"/>
        <v>-0.15870026727268574</v>
      </c>
      <c r="X71" s="42">
        <f t="shared" si="39"/>
        <v>1.916559121399154</v>
      </c>
      <c r="Y71" s="51">
        <f>kWh_in_MMBtu*(V71-U71)*Elec_source_E+(T71-S71)*Gas_source_E</f>
        <v>-1.0310865714492268</v>
      </c>
      <c r="Z71" s="52">
        <f>(V71-U71)*Elec_emissions/1000+(T71-S71)*Gas_emissions</f>
        <v>-131.99317957292692</v>
      </c>
      <c r="AB71" s="19">
        <v>4</v>
      </c>
      <c r="AC71" s="14" t="s">
        <v>25</v>
      </c>
      <c r="AD71" s="13">
        <v>374</v>
      </c>
      <c r="AE71" s="13">
        <v>310</v>
      </c>
      <c r="AF71" s="39">
        <v>26.036602609615798</v>
      </c>
      <c r="AG71" s="40">
        <v>12.785470736157237</v>
      </c>
      <c r="AH71" s="40">
        <v>258.26984543125269</v>
      </c>
      <c r="AI71" s="39">
        <v>1895.0676066203505</v>
      </c>
      <c r="AJ71" s="41">
        <f t="shared" si="45"/>
        <v>-0.50894243277979268</v>
      </c>
      <c r="AK71" s="42">
        <f t="shared" si="40"/>
        <v>6.3375488472377128</v>
      </c>
      <c r="AL71" s="51">
        <f>kWh_in_MMBtu*(AI71-AH71)*Elec_source_E+(AG71-AF71)*Gas_source_E</f>
        <v>3.0795993127779315</v>
      </c>
      <c r="AM71" s="52">
        <f>(AI71-AH71)*Elec_emissions/1000+(AG71-AF71)*Gas_emissions</f>
        <v>431.98755937053988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M71"/>
  <sheetViews>
    <sheetView topLeftCell="AX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41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41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41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41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41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4494</v>
      </c>
      <c r="F8" s="30">
        <v>32.939656191278068</v>
      </c>
      <c r="G8" s="30">
        <v>24.502852461068144</v>
      </c>
      <c r="H8" s="30">
        <v>285.5423232156806</v>
      </c>
      <c r="I8" s="30">
        <v>1069.1203971647985</v>
      </c>
      <c r="J8" s="32">
        <f>(G8-F8)/F8</f>
        <v>-0.25612907679479252</v>
      </c>
      <c r="K8" s="36">
        <f>(I8-H8)/H8</f>
        <v>2.7441748919204967</v>
      </c>
      <c r="L8" s="49">
        <f>kWh_in_MMBtu*(I8-H8)*Elec_source_E+(G8-F8)*Gas_source_E</f>
        <v>-0.8072363338895201</v>
      </c>
      <c r="M8" s="50">
        <f>(I8-H8)*Elec_emissions/1000+(G8-F8)*Gas_emissions</f>
        <v>-100.88762881884145</v>
      </c>
      <c r="N8" s="6"/>
      <c r="O8" s="16">
        <v>1</v>
      </c>
      <c r="P8" s="17" t="s">
        <v>22</v>
      </c>
      <c r="Q8" s="18">
        <v>7241</v>
      </c>
      <c r="R8" s="18">
        <v>3892</v>
      </c>
      <c r="S8" s="30">
        <v>31.099176346864432</v>
      </c>
      <c r="T8" s="30">
        <v>23.4287956313763</v>
      </c>
      <c r="U8" s="30">
        <v>275.44570969322962</v>
      </c>
      <c r="V8" s="30">
        <v>953.48744415545275</v>
      </c>
      <c r="W8" s="32">
        <f>(T8-S8)/S8</f>
        <v>-0.24664256795538886</v>
      </c>
      <c r="X8" s="36">
        <f t="shared" ref="X8:X11" si="0">(V8-U8)/U8</f>
        <v>2.461616611191273</v>
      </c>
      <c r="Y8" s="49">
        <f>kWh_in_MMBtu*(V8-U8)*Elec_source_E+(T8-S8)*Gas_source_E</f>
        <v>-1.1016928698832729</v>
      </c>
      <c r="Z8" s="50">
        <f>(V8-U8)*Elec_emissions/1000+(T8-S8)*Gas_emissions</f>
        <v>-141.67328326868324</v>
      </c>
      <c r="AA8" s="6"/>
      <c r="AB8" s="16">
        <v>1</v>
      </c>
      <c r="AC8" s="17" t="s">
        <v>22</v>
      </c>
      <c r="AD8" s="18">
        <v>2476</v>
      </c>
      <c r="AE8" s="18">
        <v>486</v>
      </c>
      <c r="AF8" s="30">
        <v>40.710111240570384</v>
      </c>
      <c r="AG8" s="30">
        <v>26.826753817138997</v>
      </c>
      <c r="AH8" s="30">
        <v>319.87030650618442</v>
      </c>
      <c r="AI8" s="30">
        <v>1936.5378135249989</v>
      </c>
      <c r="AJ8" s="32">
        <f>(AG8-AF8)/AF8</f>
        <v>-0.3410297098278543</v>
      </c>
      <c r="AK8" s="36">
        <f t="shared" ref="AK8:AK11" si="1">(AI8-AH8)/AH8</f>
        <v>5.0541343605070059</v>
      </c>
      <c r="AL8" s="49">
        <f>kWh_in_MMBtu*(AI8-AH8)*Elec_source_E+(AG8-AF8)*Gas_source_E</f>
        <v>2.1749617142883224</v>
      </c>
      <c r="AM8" s="50">
        <f>(AI8-AH8)*Elec_emissions/1000+(AG8-AF8)*Gas_emissions</f>
        <v>309.78101396094235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48.830876147450461</v>
      </c>
      <c r="AU8" s="30">
        <v>474.40163350977679</v>
      </c>
      <c r="AV8" s="30">
        <v>1393.2119388726546</v>
      </c>
      <c r="AW8" s="32">
        <f>(AT8-AS8)/AS8</f>
        <v>-0.19178544895241673</v>
      </c>
      <c r="AX8" s="36">
        <f t="shared" ref="AX8:AX11" si="2">(AV8-AU8)/AU8</f>
        <v>1.9367772799710279</v>
      </c>
      <c r="AY8" s="49">
        <f>kWh_in_MMBtu*(AV8-AU8)*Elec_source_E+(AT8-AS8)*Gas_source_E</f>
        <v>-2.7935359507914406</v>
      </c>
      <c r="AZ8" s="50">
        <f>(AV8-AU8)*Elec_emissions/1000+(AT8-AS8)*Gas_emissions</f>
        <v>-367.38783361585706</v>
      </c>
      <c r="BA8" s="6"/>
      <c r="BB8" s="16">
        <v>1</v>
      </c>
      <c r="BC8" s="17" t="s">
        <v>22</v>
      </c>
      <c r="BD8" s="18">
        <v>72</v>
      </c>
      <c r="BE8" s="18">
        <v>10</v>
      </c>
      <c r="BF8" s="30">
        <v>80.33763010265109</v>
      </c>
      <c r="BG8" s="30">
        <v>71.707113596415311</v>
      </c>
      <c r="BH8" s="30">
        <v>544.89562911736016</v>
      </c>
      <c r="BI8" s="30">
        <v>481.60893119396144</v>
      </c>
      <c r="BJ8" s="32">
        <f>(BG8-BF8)/BF8</f>
        <v>-0.10742806945149079</v>
      </c>
      <c r="BK8" s="36">
        <f t="shared" ref="BK8:BK11" si="3">(BI8-BH8)/BH8</f>
        <v>-0.11614462392717774</v>
      </c>
      <c r="BL8" s="49">
        <f>kWh_in_MMBtu*(BI8-BH8)*Elec_source_E+(BG8-BF8)*Gas_source_E</f>
        <v>-10.084801727460713</v>
      </c>
      <c r="BM8" s="50">
        <f>(BI8-BH8)*Elec_emissions/1000+(BG8-BF8)*Gas_emissions</f>
        <v>-1360.7047851972811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4512</v>
      </c>
      <c r="F9" s="30">
        <v>32.565527460440045</v>
      </c>
      <c r="G9" s="31">
        <v>24.571907613262059</v>
      </c>
      <c r="H9" s="31">
        <v>283.82320011000144</v>
      </c>
      <c r="I9" s="30">
        <v>940.29557696042639</v>
      </c>
      <c r="J9" s="37">
        <f t="shared" ref="J9:J11" si="4">(G9-F9)/F9</f>
        <v>-0.24546262476136693</v>
      </c>
      <c r="K9" s="38">
        <f t="shared" ref="K9:K11" si="5">(I9-H9)/H9</f>
        <v>2.3129623533100743</v>
      </c>
      <c r="L9" s="49">
        <f>kWh_in_MMBtu*(I9-H9)*Elec_source_E+(G9-F9)*Gas_source_E</f>
        <v>-1.6849421171408272</v>
      </c>
      <c r="M9" s="50">
        <f>(I9-H9)*Elec_emissions/1000+(G9-F9)*Gas_emissions</f>
        <v>-220.55128159464596</v>
      </c>
      <c r="N9" s="6"/>
      <c r="O9" s="16">
        <v>2</v>
      </c>
      <c r="P9" s="17" t="s">
        <v>23</v>
      </c>
      <c r="Q9" s="18">
        <v>7241</v>
      </c>
      <c r="R9" s="18">
        <v>4116</v>
      </c>
      <c r="S9" s="30">
        <v>31.542305182917485</v>
      </c>
      <c r="T9" s="31">
        <v>23.972204932014833</v>
      </c>
      <c r="U9" s="31">
        <v>278.46133553003364</v>
      </c>
      <c r="V9" s="30">
        <v>878.75850374037373</v>
      </c>
      <c r="W9" s="37">
        <f t="shared" ref="W9:W11" si="6">(T9-S9)/S9</f>
        <v>-0.239998319938976</v>
      </c>
      <c r="X9" s="38">
        <f t="shared" si="0"/>
        <v>2.1557648822868427</v>
      </c>
      <c r="Y9" s="49">
        <f>kWh_in_MMBtu*(V9-U9)*Elec_source_E+(T9-S9)*Gas_source_E</f>
        <v>-1.8247098608516383</v>
      </c>
      <c r="Z9" s="50">
        <f>(V9-U9)*Elec_emissions/1000+(T9-S9)*Gas_emissions</f>
        <v>-239.9726543048555</v>
      </c>
      <c r="AA9" s="6"/>
      <c r="AB9" s="16">
        <v>2</v>
      </c>
      <c r="AC9" s="17" t="s">
        <v>23</v>
      </c>
      <c r="AD9" s="18">
        <v>2476</v>
      </c>
      <c r="AE9" s="18">
        <v>287</v>
      </c>
      <c r="AF9" s="30">
        <v>39.679126464610604</v>
      </c>
      <c r="AG9" s="31">
        <v>26.631187658374255</v>
      </c>
      <c r="AH9" s="31">
        <v>308.82855642524396</v>
      </c>
      <c r="AI9" s="30">
        <v>1702.2557080732486</v>
      </c>
      <c r="AJ9" s="37">
        <f t="shared" ref="AJ9:AJ11" si="7">(AG9-AF9)/AF9</f>
        <v>-0.32883634214764451</v>
      </c>
      <c r="AK9" s="38">
        <f t="shared" si="1"/>
        <v>4.5119763786653007</v>
      </c>
      <c r="AL9" s="49">
        <f>kWh_in_MMBtu*(AI9-AH9)*Elec_source_E+(AG9-AF9)*Gas_source_E</f>
        <v>0.69558728295945116</v>
      </c>
      <c r="AM9" s="50">
        <f>(AI9-AH9)*Elec_emissions/1000+(AG9-AF9)*Gas_emissions</f>
        <v>107.99607397945533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41.795420118458125</v>
      </c>
      <c r="AU9" s="31">
        <v>420.45528587762186</v>
      </c>
      <c r="AV9" s="30">
        <v>1257.7637947985247</v>
      </c>
      <c r="AW9" s="37">
        <f t="shared" ref="AW9:AW11" si="8">(AT9-AS9)/AS9</f>
        <v>-0.20349624224342136</v>
      </c>
      <c r="AX9" s="38">
        <f t="shared" si="2"/>
        <v>1.9914329467238774</v>
      </c>
      <c r="AY9" s="49">
        <f>kWh_in_MMBtu*(AV9-AU9)*Elec_source_E+(AT9-AS9)*Gas_source_E</f>
        <v>-2.6751063805863087</v>
      </c>
      <c r="AZ9" s="50">
        <f>(AV9-AU9)*Elec_emissions/1000+(AT9-AS9)*Gas_emissions</f>
        <v>-352.24596943509709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9">(BG9-BF9)/BF9</f>
        <v>#DIV/0!</v>
      </c>
      <c r="BK9" s="38" t="e">
        <f t="shared" si="3"/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5773</v>
      </c>
      <c r="F10" s="30">
        <v>34.001001517738189</v>
      </c>
      <c r="G10" s="31">
        <v>25.821880316485284</v>
      </c>
      <c r="H10" s="31">
        <v>293.36120198091584</v>
      </c>
      <c r="I10" s="30">
        <v>945.50640578613911</v>
      </c>
      <c r="J10" s="37">
        <f t="shared" si="4"/>
        <v>-0.24055530237795758</v>
      </c>
      <c r="K10" s="38">
        <f t="shared" si="5"/>
        <v>2.2230110846343187</v>
      </c>
      <c r="L10" s="49">
        <f>kWh_in_MMBtu*(I10-H10)*Elec_source_E+(G10-F10)*Gas_source_E</f>
        <v>-1.9334647161106302</v>
      </c>
      <c r="M10" s="50">
        <f>(I10-H10)*Elec_emissions/1000+(G10-F10)*Gas_emissions</f>
        <v>-254.11169025138247</v>
      </c>
      <c r="N10" s="6"/>
      <c r="O10" s="16">
        <v>3</v>
      </c>
      <c r="P10" s="17" t="s">
        <v>24</v>
      </c>
      <c r="Q10" s="18">
        <v>7241</v>
      </c>
      <c r="R10" s="18">
        <v>5094</v>
      </c>
      <c r="S10" s="30">
        <v>33.209836721776007</v>
      </c>
      <c r="T10" s="31">
        <v>25.544740376858215</v>
      </c>
      <c r="U10" s="31">
        <v>289.42015322853524</v>
      </c>
      <c r="V10" s="30">
        <v>877.05155995003588</v>
      </c>
      <c r="W10" s="37">
        <f t="shared" si="6"/>
        <v>-0.23080801056428307</v>
      </c>
      <c r="X10" s="38">
        <f t="shared" si="0"/>
        <v>2.0303748725386392</v>
      </c>
      <c r="Y10" s="49">
        <f>kWh_in_MMBtu*(V10-U10)*Elec_source_E+(T10-S10)*Gas_source_E</f>
        <v>-2.0638535142154097</v>
      </c>
      <c r="Z10" s="50">
        <f>(V10-U10)*Elec_emissions/1000+(T10-S10)*Gas_emissions</f>
        <v>-272.35309732985365</v>
      </c>
      <c r="AA10" s="6"/>
      <c r="AB10" s="16">
        <v>3</v>
      </c>
      <c r="AC10" s="17" t="s">
        <v>24</v>
      </c>
      <c r="AD10" s="18">
        <v>2476</v>
      </c>
      <c r="AE10" s="18">
        <v>539</v>
      </c>
      <c r="AF10" s="30">
        <v>35.757485918825054</v>
      </c>
      <c r="AG10" s="31">
        <v>23.281644327935897</v>
      </c>
      <c r="AH10" s="31">
        <v>293.78869887598239</v>
      </c>
      <c r="AI10" s="30">
        <v>1537.7280050234963</v>
      </c>
      <c r="AJ10" s="37">
        <f t="shared" si="7"/>
        <v>-0.34890153125449647</v>
      </c>
      <c r="AK10" s="38">
        <f t="shared" si="1"/>
        <v>4.2341291918537021</v>
      </c>
      <c r="AL10" s="49">
        <f>kWh_in_MMBtu*(AI10-AH10)*Elec_source_E+(AG10-AF10)*Gas_source_E</f>
        <v>-0.28122318886007669</v>
      </c>
      <c r="AM10" s="50">
        <f>(AI10-AH10)*Elec_emissions/1000+(AG10-AF10)*Gas_emissions</f>
        <v>-25.260962722220711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45.906588274411511</v>
      </c>
      <c r="AU10" s="31">
        <v>437.45100342322894</v>
      </c>
      <c r="AV10" s="30">
        <v>1175.5967893358975</v>
      </c>
      <c r="AW10" s="37">
        <f t="shared" si="8"/>
        <v>-0.18507536937446994</v>
      </c>
      <c r="AX10" s="38">
        <f t="shared" si="2"/>
        <v>1.6873793410836477</v>
      </c>
      <c r="AY10" s="49">
        <f>kWh_in_MMBtu*(AV10-AU10)*Elec_source_E+(AT10-AS10)*Gas_source_E</f>
        <v>-3.4615506261323574</v>
      </c>
      <c r="AZ10" s="50">
        <f>(AV10-AU10)*Elec_emissions/1000+(AT10-AS10)*Gas_emissions</f>
        <v>-459.31736543416855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9"/>
        <v>-0.15280741546356627</v>
      </c>
      <c r="BK10" s="38">
        <f t="shared" si="3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7578</v>
      </c>
      <c r="F11" s="39">
        <v>37.380803436536226</v>
      </c>
      <c r="G11" s="40">
        <v>28.828235043164362</v>
      </c>
      <c r="H11" s="40">
        <v>309.61621239006308</v>
      </c>
      <c r="I11" s="39">
        <v>991.3473863071747</v>
      </c>
      <c r="J11" s="41">
        <f t="shared" si="4"/>
        <v>-0.22879573489885269</v>
      </c>
      <c r="K11" s="42">
        <f t="shared" si="5"/>
        <v>2.2018587743016758</v>
      </c>
      <c r="L11" s="51">
        <f>kWh_in_MMBtu*(I11-H11)*Elec_source_E+(G11-F11)*Gas_source_E</f>
        <v>-2.0237788043779084</v>
      </c>
      <c r="M11" s="52">
        <f>(I11-H11)*Elec_emissions/1000+(G11-F11)*Gas_emissions</f>
        <v>-265.99042695018375</v>
      </c>
      <c r="N11" s="6"/>
      <c r="O11" s="19">
        <v>4</v>
      </c>
      <c r="P11" s="14" t="s">
        <v>25</v>
      </c>
      <c r="Q11" s="13">
        <v>7241</v>
      </c>
      <c r="R11" s="13">
        <v>6539</v>
      </c>
      <c r="S11" s="39">
        <v>36.998951367114749</v>
      </c>
      <c r="T11" s="40">
        <v>28.973402860386528</v>
      </c>
      <c r="U11" s="40">
        <v>307.49826938316716</v>
      </c>
      <c r="V11" s="39">
        <v>931.25406908651144</v>
      </c>
      <c r="W11" s="41">
        <f t="shared" si="6"/>
        <v>-0.21691286401866661</v>
      </c>
      <c r="X11" s="42">
        <f t="shared" si="0"/>
        <v>2.0284855617385453</v>
      </c>
      <c r="Y11" s="51">
        <f>kWh_in_MMBtu*(V11-U11)*Elec_source_E+(T11-S11)*Gas_source_E</f>
        <v>-2.0700035581076692</v>
      </c>
      <c r="Z11" s="52">
        <f>(V11-U11)*Elec_emissions/1000+(T11-S11)*Gas_emissions</f>
        <v>-272.81469772038565</v>
      </c>
      <c r="AA11" s="6"/>
      <c r="AB11" s="19">
        <v>4</v>
      </c>
      <c r="AC11" s="14" t="s">
        <v>25</v>
      </c>
      <c r="AD11" s="13">
        <v>2476</v>
      </c>
      <c r="AE11" s="13">
        <v>857</v>
      </c>
      <c r="AF11" s="39">
        <v>34.568057772587515</v>
      </c>
      <c r="AG11" s="40">
        <v>22.421335194905918</v>
      </c>
      <c r="AH11" s="40">
        <v>290.21523135460825</v>
      </c>
      <c r="AI11" s="39">
        <v>1411.4154879495331</v>
      </c>
      <c r="AJ11" s="41">
        <f t="shared" si="7"/>
        <v>-0.35138574048883803</v>
      </c>
      <c r="AK11" s="42">
        <f t="shared" si="1"/>
        <v>3.8633404985727728</v>
      </c>
      <c r="AL11" s="51">
        <f>kWh_in_MMBtu*(AI11-AH11)*Elec_source_E+(AG11-AF11)*Gas_source_E</f>
        <v>-1.2365109485819552</v>
      </c>
      <c r="AM11" s="52">
        <f>(AI11-AH11)*Elec_emissions/1000+(AG11-AF11)*Gas_emissions</f>
        <v>-155.34304583017388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55.206722077502896</v>
      </c>
      <c r="AU11" s="40">
        <v>487.64107625550974</v>
      </c>
      <c r="AV11" s="39">
        <v>1225.1179444375928</v>
      </c>
      <c r="AW11" s="41">
        <f t="shared" si="8"/>
        <v>-0.16362638276773175</v>
      </c>
      <c r="AX11" s="42">
        <f t="shared" si="2"/>
        <v>1.5123354124410688</v>
      </c>
      <c r="AY11" s="51">
        <f>kWh_in_MMBtu*(AV11-AU11)*Elec_source_E+(AT11-AS11)*Gas_source_E</f>
        <v>-3.8772484293386409</v>
      </c>
      <c r="AZ11" s="52">
        <f>(AV11-AU11)*Elec_emissions/1000+(AT11-AS11)*Gas_emissions</f>
        <v>-515.38617349412402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9"/>
        <v>-0.18144688558674685</v>
      </c>
      <c r="BK11" s="42">
        <f t="shared" si="3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41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41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41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41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41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1610</v>
      </c>
      <c r="F23" s="30">
        <v>43.350557489544371</v>
      </c>
      <c r="G23" s="30">
        <v>32.675133752763998</v>
      </c>
      <c r="H23" s="30">
        <v>320.51164963533199</v>
      </c>
      <c r="I23" s="30">
        <v>1300.2106520178911</v>
      </c>
      <c r="J23" s="32">
        <f>(G23-F23)/F23</f>
        <v>-0.24625804960767014</v>
      </c>
      <c r="K23" s="36">
        <f t="shared" ref="K23:K26" si="10">(I23-H23)/H23</f>
        <v>3.0566720538776972</v>
      </c>
      <c r="L23" s="49">
        <f>kWh_in_MMBtu*(I23-H23)*Elec_source_E+(G23-F23)*Gas_source_E</f>
        <v>-1.1476882941117399</v>
      </c>
      <c r="M23" s="50">
        <f>(I23-H23)*Elec_emissions/1000+(G23-F23)*Gas_emissions</f>
        <v>-144.80493984247391</v>
      </c>
      <c r="N23" s="6"/>
      <c r="O23" s="16">
        <v>1</v>
      </c>
      <c r="P23" s="17" t="s">
        <v>22</v>
      </c>
      <c r="Q23" s="18">
        <v>3779</v>
      </c>
      <c r="R23" s="18">
        <v>1216</v>
      </c>
      <c r="S23" s="30">
        <v>41.696214596115617</v>
      </c>
      <c r="T23" s="30">
        <v>32.639636443052581</v>
      </c>
      <c r="U23" s="30">
        <v>307.87290529394215</v>
      </c>
      <c r="V23" s="30">
        <v>1027.4405853815999</v>
      </c>
      <c r="W23" s="32">
        <f>(T23-S23)/S23</f>
        <v>-0.21720384549984398</v>
      </c>
      <c r="X23" s="36">
        <f t="shared" ref="X23:X26" si="11">(V23-U23)/U23</f>
        <v>2.3372231453776338</v>
      </c>
      <c r="Y23" s="49">
        <f>kWh_in_MMBtu*(V23-U23)*Elec_source_E+(T23-S23)*Gas_source_E</f>
        <v>-2.1680769802351962</v>
      </c>
      <c r="Z23" s="50">
        <f>(V23-U23)*Elec_emissions/1000+(T23-S23)*Gas_emissions</f>
        <v>-285.06558165281194</v>
      </c>
      <c r="AA23" s="6"/>
      <c r="AB23" s="16">
        <v>1</v>
      </c>
      <c r="AC23" s="17" t="s">
        <v>22</v>
      </c>
      <c r="AD23" s="18">
        <v>1341</v>
      </c>
      <c r="AE23" s="18">
        <v>340</v>
      </c>
      <c r="AF23" s="30">
        <v>45.331701766463894</v>
      </c>
      <c r="AG23" s="30">
        <v>29.385221877348414</v>
      </c>
      <c r="AH23" s="30">
        <v>338.5520638915317</v>
      </c>
      <c r="AI23" s="30">
        <v>2222.1277227339897</v>
      </c>
      <c r="AJ23" s="32">
        <f>(AG23-AF23)/AF23</f>
        <v>-0.35177324626521267</v>
      </c>
      <c r="AK23" s="36">
        <f t="shared" ref="AK23:AK26" si="12">(AI23-AH23)/AH23</f>
        <v>5.5636218464937031</v>
      </c>
      <c r="AL23" s="49">
        <f>kWh_in_MMBtu*(AI23-AH23)*Elec_source_E+(AG23-AF23)*Gas_source_E</f>
        <v>2.7836404095017038</v>
      </c>
      <c r="AM23" s="50">
        <f>(AI23-AH23)*Elec_emissions/1000+(AG23-AF23)*Gas_emissions</f>
        <v>394.58646425695815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9</v>
      </c>
      <c r="BF23" s="30">
        <v>82.90071981419527</v>
      </c>
      <c r="BG23" s="30">
        <v>73.981785772616746</v>
      </c>
      <c r="BH23" s="30">
        <v>553.86257883334497</v>
      </c>
      <c r="BI23" s="30">
        <v>492.9165205164893</v>
      </c>
      <c r="BJ23" s="32">
        <f>(BG23-BF23)/BF23</f>
        <v>-0.10758572496799136</v>
      </c>
      <c r="BK23" s="36">
        <f t="shared" ref="BK23:BK26" si="14">(BI23-BH23)/BH23</f>
        <v>-0.11003823086447242</v>
      </c>
      <c r="BL23" s="49">
        <f>kWh_in_MMBtu*(BI23-BH23)*Elec_source_E+(BG23-BF23)*Gas_source_E</f>
        <v>-10.374118273359541</v>
      </c>
      <c r="BM23" s="50">
        <f>(BI23-BH23)*Elec_emissions/1000+(BG23-BF23)*Gas_emissions</f>
        <v>-1399.6988729047512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1658</v>
      </c>
      <c r="F24" s="30">
        <v>42.295470175698917</v>
      </c>
      <c r="G24" s="31">
        <v>32.83227677149015</v>
      </c>
      <c r="H24" s="31">
        <v>316.04795363903713</v>
      </c>
      <c r="I24" s="30">
        <v>1053.1188753537238</v>
      </c>
      <c r="J24" s="37">
        <f t="shared" ref="J24:J26" si="15">(G24-F24)/F24</f>
        <v>-0.22374011601946664</v>
      </c>
      <c r="K24" s="38">
        <f t="shared" si="10"/>
        <v>2.3321490084903567</v>
      </c>
      <c r="L24" s="49">
        <f>kWh_in_MMBtu*(I24-H24)*Elec_source_E+(G24-F24)*Gas_source_E</f>
        <v>-2.4239002920982546</v>
      </c>
      <c r="M24" s="50">
        <f>(I24-H24)*Elec_emissions/1000+(G24-F24)*Gas_emissions</f>
        <v>-319.38831024553429</v>
      </c>
      <c r="N24" s="6"/>
      <c r="O24" s="16">
        <v>2</v>
      </c>
      <c r="P24" s="17" t="s">
        <v>23</v>
      </c>
      <c r="Q24" s="18">
        <v>3779</v>
      </c>
      <c r="R24" s="18">
        <v>1369</v>
      </c>
      <c r="S24" s="30">
        <v>41.495071628324972</v>
      </c>
      <c r="T24" s="31">
        <v>32.952188647350887</v>
      </c>
      <c r="U24" s="31">
        <v>309.48049113495784</v>
      </c>
      <c r="V24" s="30">
        <v>902.93224010877145</v>
      </c>
      <c r="W24" s="37">
        <f t="shared" ref="W24:W26" si="16">(T24-S24)/S24</f>
        <v>-0.20587705107472626</v>
      </c>
      <c r="X24" s="38">
        <f t="shared" si="11"/>
        <v>1.9175740183087082</v>
      </c>
      <c r="Y24" s="49">
        <f>kWh_in_MMBtu*(V24-U24)*Elec_source_E+(T24-S24)*Gas_source_E</f>
        <v>-2.958329159097417</v>
      </c>
      <c r="Z24" s="50">
        <f>(V24-U24)*Elec_emissions/1000+(T24-S24)*Gas_emissions</f>
        <v>-392.92495519526528</v>
      </c>
      <c r="AA24" s="6"/>
      <c r="AB24" s="16">
        <v>2</v>
      </c>
      <c r="AC24" s="17" t="s">
        <v>23</v>
      </c>
      <c r="AD24" s="18">
        <v>1341</v>
      </c>
      <c r="AE24" s="18">
        <v>241</v>
      </c>
      <c r="AF24" s="30">
        <v>42.877960307328642</v>
      </c>
      <c r="AG24" s="31">
        <v>29.0086449203054</v>
      </c>
      <c r="AH24" s="31">
        <v>324.14228921446778</v>
      </c>
      <c r="AI24" s="30">
        <v>1794.2521720999359</v>
      </c>
      <c r="AJ24" s="37">
        <f t="shared" ref="AJ24:AJ26" si="17">(AG24-AF24)/AF24</f>
        <v>-0.32346024128980588</v>
      </c>
      <c r="AK24" s="38">
        <f t="shared" si="12"/>
        <v>4.5353844030908732</v>
      </c>
      <c r="AL24" s="49">
        <f>kWh_in_MMBtu*(AI24-AH24)*Elec_source_E+(AG24-AF24)*Gas_source_E</f>
        <v>0.62124164677373805</v>
      </c>
      <c r="AM24" s="50">
        <f>(AI24-AH24)*Elec_emissions/1000+(AG24-AF24)*Gas_emissions</f>
        <v>98.750407823054275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48.610108398203927</v>
      </c>
      <c r="AU24" s="31">
        <v>462.71714727248536</v>
      </c>
      <c r="AV24" s="30">
        <v>1615.4601073225224</v>
      </c>
      <c r="AW24" s="37">
        <f t="shared" ref="AW24:AW26" si="18">(AT24-AS24)/AS24</f>
        <v>-0.21847340664633425</v>
      </c>
      <c r="AX24" s="38">
        <f t="shared" si="13"/>
        <v>2.4912475512198999</v>
      </c>
      <c r="AY24" s="49">
        <f>kWh_in_MMBtu*(AV24-AU24)*Elec_source_E+(AT24-AS24)*Gas_source_E</f>
        <v>-2.4706937993119311</v>
      </c>
      <c r="AZ24" s="50">
        <f>(AV24-AU24)*Elec_emissions/1000+(AT24-AS24)*Gas_emissions</f>
        <v>-321.46672937766971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2448</v>
      </c>
      <c r="F25" s="30">
        <v>42.369520110818044</v>
      </c>
      <c r="G25" s="31">
        <v>34.149746045515222</v>
      </c>
      <c r="H25" s="31">
        <v>322.88714184735915</v>
      </c>
      <c r="I25" s="30">
        <v>899.76215380871247</v>
      </c>
      <c r="J25" s="37">
        <f t="shared" si="15"/>
        <v>-0.19400205722896774</v>
      </c>
      <c r="K25" s="38">
        <f t="shared" si="10"/>
        <v>1.7866150031891443</v>
      </c>
      <c r="L25" s="49">
        <f>kWh_in_MMBtu*(I25-H25)*Elec_source_E+(G25-F25)*Gas_source_E</f>
        <v>-2.7836087211659635</v>
      </c>
      <c r="M25" s="50">
        <f>(I25-H25)*Elec_emissions/1000+(G25-F25)*Gas_emissions</f>
        <v>-369.53052020770713</v>
      </c>
      <c r="N25" s="6"/>
      <c r="O25" s="16">
        <v>3</v>
      </c>
      <c r="P25" s="17" t="s">
        <v>24</v>
      </c>
      <c r="Q25" s="18">
        <v>3779</v>
      </c>
      <c r="R25" s="18">
        <v>2004</v>
      </c>
      <c r="S25" s="30">
        <v>41.715961769542794</v>
      </c>
      <c r="T25" s="31">
        <v>34.56637976779087</v>
      </c>
      <c r="U25" s="31">
        <v>318.24558564702608</v>
      </c>
      <c r="V25" s="30">
        <v>753.73822284397158</v>
      </c>
      <c r="W25" s="37">
        <f t="shared" si="16"/>
        <v>-0.17138720284694237</v>
      </c>
      <c r="X25" s="38">
        <f t="shared" si="11"/>
        <v>1.3684168982628435</v>
      </c>
      <c r="Y25" s="49">
        <f>kWh_in_MMBtu*(V25-U25)*Elec_source_E+(T25-S25)*Gas_source_E</f>
        <v>-3.1307197468904855</v>
      </c>
      <c r="Z25" s="50">
        <f>(V25-U25)*Elec_emissions/1000+(T25-S25)*Gas_emissions</f>
        <v>-417.78225977317402</v>
      </c>
      <c r="AA25" s="6"/>
      <c r="AB25" s="16">
        <v>3</v>
      </c>
      <c r="AC25" s="17" t="s">
        <v>24</v>
      </c>
      <c r="AD25" s="18">
        <v>1341</v>
      </c>
      <c r="AE25" s="18">
        <v>372</v>
      </c>
      <c r="AF25" s="30">
        <v>41.359838395689302</v>
      </c>
      <c r="AG25" s="31">
        <v>28.031190927506202</v>
      </c>
      <c r="AH25" s="31">
        <v>317.66698219589807</v>
      </c>
      <c r="AI25" s="30">
        <v>1605.8838219142146</v>
      </c>
      <c r="AJ25" s="37">
        <f t="shared" si="17"/>
        <v>-0.32226062734259298</v>
      </c>
      <c r="AK25" s="38">
        <f t="shared" si="12"/>
        <v>4.0552431065180778</v>
      </c>
      <c r="AL25" s="49">
        <f>kWh_in_MMBtu*(AI25-AH25)*Elec_source_E+(AG25-AF25)*Gas_source_E</f>
        <v>-0.73675237414873962</v>
      </c>
      <c r="AM25" s="50">
        <f>(AI25-AH25)*Elec_emissions/1000+(AG25-AF25)*Gas_emissions</f>
        <v>-86.243892872483229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54.973210706291539</v>
      </c>
      <c r="AU25" s="31">
        <v>485.59985365640898</v>
      </c>
      <c r="AV25" s="30">
        <v>1361.1868524797981</v>
      </c>
      <c r="AW25" s="37">
        <f t="shared" si="18"/>
        <v>-0.17716843531565973</v>
      </c>
      <c r="AX25" s="38">
        <f t="shared" si="13"/>
        <v>1.8031039182374207</v>
      </c>
      <c r="AY25" s="49">
        <f>kWh_in_MMBtu*(AV25-AU25)*Elec_source_E+(AT25-AS25)*Gas_source_E</f>
        <v>-3.5279655557276985</v>
      </c>
      <c r="AZ25" s="50">
        <f>(AV25-AU25)*Elec_emissions/1000+(AT25-AS25)*Gas_emissions</f>
        <v>-466.87485048297481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4034</v>
      </c>
      <c r="F26" s="39">
        <v>45.680785241152456</v>
      </c>
      <c r="G26" s="40">
        <v>38.733294509333639</v>
      </c>
      <c r="H26" s="40">
        <v>342.36011626159126</v>
      </c>
      <c r="I26" s="39">
        <v>797.04018467132391</v>
      </c>
      <c r="J26" s="41">
        <f t="shared" si="15"/>
        <v>-0.15208781318321188</v>
      </c>
      <c r="K26" s="42">
        <f t="shared" si="10"/>
        <v>1.3280754585978694</v>
      </c>
      <c r="L26" s="51">
        <f>kWh_in_MMBtu*(I26-H26)*Elec_source_E+(G26-F26)*Gas_source_E</f>
        <v>-2.7050222473281469</v>
      </c>
      <c r="M26" s="52">
        <f>(I26-H26)*Elec_emissions/1000+(G26-F26)*Gas_emissions</f>
        <v>-360.17631810961484</v>
      </c>
      <c r="N26" s="6"/>
      <c r="O26" s="19">
        <v>4</v>
      </c>
      <c r="P26" s="14" t="s">
        <v>25</v>
      </c>
      <c r="Q26" s="13">
        <v>3779</v>
      </c>
      <c r="R26" s="13">
        <v>3372</v>
      </c>
      <c r="S26" s="39">
        <v>45.559356854003866</v>
      </c>
      <c r="T26" s="40">
        <v>39.590095391582722</v>
      </c>
      <c r="U26" s="40">
        <v>340.89497056496208</v>
      </c>
      <c r="V26" s="39">
        <v>685.31247771324797</v>
      </c>
      <c r="W26" s="41">
        <f t="shared" si="16"/>
        <v>-0.13102163583102802</v>
      </c>
      <c r="X26" s="42">
        <f t="shared" si="11"/>
        <v>1.0103332019756288</v>
      </c>
      <c r="Y26" s="51">
        <f>kWh_in_MMBtu*(V26-U26)*Elec_source_E+(T26-S26)*Gas_source_E</f>
        <v>-2.8192082498934057</v>
      </c>
      <c r="Z26" s="52">
        <f>(V26-U26)*Elec_emissions/1000+(T26-S26)*Gas_emissions</f>
        <v>-376.6983795823005</v>
      </c>
      <c r="AA26" s="6"/>
      <c r="AB26" s="19">
        <v>4</v>
      </c>
      <c r="AC26" s="14" t="s">
        <v>25</v>
      </c>
      <c r="AD26" s="13">
        <v>1341</v>
      </c>
      <c r="AE26" s="13">
        <v>555</v>
      </c>
      <c r="AF26" s="39">
        <v>40.162372497154173</v>
      </c>
      <c r="AG26" s="40">
        <v>27.936009116170034</v>
      </c>
      <c r="AH26" s="40">
        <v>312.43970288365193</v>
      </c>
      <c r="AI26" s="39">
        <v>1404.5377558248026</v>
      </c>
      <c r="AJ26" s="41">
        <f t="shared" si="17"/>
        <v>-0.30442333509681169</v>
      </c>
      <c r="AK26" s="42">
        <f t="shared" si="12"/>
        <v>3.4953882072658105</v>
      </c>
      <c r="AL26" s="51">
        <f>kWh_in_MMBtu*(AI26-AH26)*Elec_source_E+(AG26-AF26)*Gas_source_E</f>
        <v>-1.6348836377621616</v>
      </c>
      <c r="AM26" s="52">
        <f>(AI26-AH26)*Elec_emissions/1000+(AG26-AF26)*Gas_emissions</f>
        <v>-209.36484802823543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69.096272137741039</v>
      </c>
      <c r="AU26" s="40">
        <v>553.33541774438527</v>
      </c>
      <c r="AV26" s="39">
        <v>1208.9826262338047</v>
      </c>
      <c r="AW26" s="41">
        <f t="shared" si="18"/>
        <v>-0.13155429991132986</v>
      </c>
      <c r="AX26" s="42">
        <f t="shared" si="13"/>
        <v>1.1849001301273965</v>
      </c>
      <c r="AY26" s="51">
        <f>kWh_in_MMBtu*(AV26-AU26)*Elec_source_E+(AT26-AS26)*Gas_source_E</f>
        <v>-4.3896232694359014</v>
      </c>
      <c r="AZ26" s="52">
        <f>(AV26-AU26)*Elec_emissions/1000+(AT26-AS26)*Gas_emissions</f>
        <v>-585.31943497638474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41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41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41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41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41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2884</v>
      </c>
      <c r="F38" s="30">
        <v>27.127745272343045</v>
      </c>
      <c r="G38" s="30">
        <v>19.940656594344606</v>
      </c>
      <c r="H38" s="30">
        <v>266.02061186490454</v>
      </c>
      <c r="I38" s="30">
        <v>940.11370149438346</v>
      </c>
      <c r="J38" s="32">
        <f>(G38-F38)/F38</f>
        <v>-0.26493498098884516</v>
      </c>
      <c r="K38" s="36">
        <f t="shared" ref="K38:K41" si="20">(I38-H38)/H38</f>
        <v>2.5339881932600368</v>
      </c>
      <c r="L38" s="49">
        <f>kWh_in_MMBtu*(I38-H38)*Elec_source_E+(G38-F38)*Gas_source_E</f>
        <v>-0.61717820075593899</v>
      </c>
      <c r="M38" s="50">
        <f>(I38-H38)*Elec_emissions/1000+(G38-F38)*Gas_emissions</f>
        <v>-76.370683344508052</v>
      </c>
      <c r="N38" s="6"/>
      <c r="O38" s="16">
        <v>1</v>
      </c>
      <c r="P38" s="17" t="s">
        <v>22</v>
      </c>
      <c r="Q38" s="18">
        <v>3462</v>
      </c>
      <c r="R38" s="18">
        <v>2676</v>
      </c>
      <c r="S38" s="30">
        <v>26.283780789656053</v>
      </c>
      <c r="T38" s="30">
        <v>19.243301450883621</v>
      </c>
      <c r="U38" s="30">
        <v>260.71048179694264</v>
      </c>
      <c r="V38" s="30">
        <v>919.88242930829074</v>
      </c>
      <c r="W38" s="32">
        <f>(T38-S38)/S38</f>
        <v>-0.26786402592214598</v>
      </c>
      <c r="X38" s="36">
        <f t="shared" ref="X38:X41" si="21">(V38-U38)/U38</f>
        <v>2.5283676473919132</v>
      </c>
      <c r="Y38" s="49">
        <f>kWh_in_MMBtu*(V38-U38)*Elec_source_E+(T38-S38)*Gas_source_E</f>
        <v>-0.61711772855743519</v>
      </c>
      <c r="Z38" s="50">
        <f>(V38-U38)*Elec_emissions/1000+(T38-S38)*Gas_emissions</f>
        <v>-76.514451118047418</v>
      </c>
      <c r="AA38" s="6"/>
      <c r="AB38" s="16">
        <v>1</v>
      </c>
      <c r="AC38" s="17" t="s">
        <v>22</v>
      </c>
      <c r="AD38" s="18">
        <v>1135</v>
      </c>
      <c r="AE38" s="18">
        <v>146</v>
      </c>
      <c r="AF38" s="30">
        <v>29.947503166571739</v>
      </c>
      <c r="AG38" s="30">
        <v>20.868677512541758</v>
      </c>
      <c r="AH38" s="30">
        <v>276.36484410195078</v>
      </c>
      <c r="AI38" s="30">
        <v>1271.4654222163913</v>
      </c>
      <c r="AJ38" s="32">
        <f>(AG38-AF38)/AF38</f>
        <v>-0.30315801633052419</v>
      </c>
      <c r="AK38" s="36">
        <f t="shared" ref="AK38:AK41" si="22">(AI38-AH38)/AH38</f>
        <v>3.6006771459952724</v>
      </c>
      <c r="AL38" s="49">
        <f>kWh_in_MMBtu*(AI38-AH38)*Elec_source_E+(AG38-AF38)*Gas_source_E</f>
        <v>0.75749078022988137</v>
      </c>
      <c r="AM38" s="50">
        <f>(AI38-AH38)*Elec_emissions/1000+(AG38-AF38)*Gas_emissions</f>
        <v>112.28886943598923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47.798638601370243</v>
      </c>
      <c r="AU38" s="30">
        <v>470.96286900339044</v>
      </c>
      <c r="AV38" s="30">
        <v>1043.7498690152099</v>
      </c>
      <c r="AW38" s="32">
        <f>(AT38-AS38)/AS38</f>
        <v>-0.16007817638412625</v>
      </c>
      <c r="AX38" s="36">
        <f t="shared" ref="AX38:AX41" si="23">(AV38-AU38)/AU38</f>
        <v>1.2162041589900712</v>
      </c>
      <c r="AY38" s="49">
        <f>kWh_in_MMBtu*(AV38-AU38)*Elec_source_E+(AT38-AS38)*Gas_source_E</f>
        <v>-3.7975014829459752</v>
      </c>
      <c r="AZ38" s="50">
        <f>(AV38-AU38)*Elec_emissions/1000+(AT38-AS38)*Gas_emissions</f>
        <v>-506.30813959839077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2854</v>
      </c>
      <c r="F39" s="30">
        <v>26.913023948912713</v>
      </c>
      <c r="G39" s="31">
        <v>19.773136742784807</v>
      </c>
      <c r="H39" s="31">
        <v>265.10258295823581</v>
      </c>
      <c r="I39" s="30">
        <v>874.75211909914981</v>
      </c>
      <c r="J39" s="37">
        <f t="shared" ref="J39:J41" si="25">(G39-F39)/F39</f>
        <v>-0.26529487060543999</v>
      </c>
      <c r="K39" s="38">
        <f t="shared" si="20"/>
        <v>2.2996740708367902</v>
      </c>
      <c r="L39" s="49">
        <f>kWh_in_MMBtu*(I39-H39)*Elec_source_E+(G39-F39)*Gas_source_E</f>
        <v>-1.2556524696007747</v>
      </c>
      <c r="M39" s="50">
        <f>(I39-H39)*Elec_emissions/1000+(G39-F39)*Gas_emissions</f>
        <v>-163.13299375191332</v>
      </c>
      <c r="N39" s="6"/>
      <c r="O39" s="16">
        <v>2</v>
      </c>
      <c r="P39" s="17" t="s">
        <v>23</v>
      </c>
      <c r="Q39" s="18">
        <v>3462</v>
      </c>
      <c r="R39" s="18">
        <v>2747</v>
      </c>
      <c r="S39" s="30">
        <v>26.582226091631334</v>
      </c>
      <c r="T39" s="31">
        <v>19.496923641044742</v>
      </c>
      <c r="U39" s="31">
        <v>263.00257177934617</v>
      </c>
      <c r="V39" s="30">
        <v>866.71123577957064</v>
      </c>
      <c r="W39" s="37">
        <f t="shared" ref="W39:W41" si="26">(T39-S39)/S39</f>
        <v>-0.26654285559692836</v>
      </c>
      <c r="X39" s="38">
        <f t="shared" si="21"/>
        <v>2.2954477589927285</v>
      </c>
      <c r="Y39" s="49">
        <f>kWh_in_MMBtu*(V39-U39)*Elec_source_E+(T39-S39)*Gas_source_E</f>
        <v>-1.2597572509866914</v>
      </c>
      <c r="Z39" s="50">
        <f>(V39-U39)*Elec_emissions/1000+(T39-S39)*Gas_emissions</f>
        <v>-163.74706277990288</v>
      </c>
      <c r="AA39" s="6"/>
      <c r="AB39" s="16">
        <v>2</v>
      </c>
      <c r="AC39" s="17" t="s">
        <v>23</v>
      </c>
      <c r="AD39" s="18">
        <v>1135</v>
      </c>
      <c r="AE39" s="18">
        <v>46</v>
      </c>
      <c r="AF39" s="30">
        <v>22.920018723413854</v>
      </c>
      <c r="AG39" s="31">
        <v>14.175378959995827</v>
      </c>
      <c r="AH39" s="31">
        <v>228.59791289909353</v>
      </c>
      <c r="AI39" s="30">
        <v>1220.2742334986442</v>
      </c>
      <c r="AJ39" s="37">
        <f t="shared" ref="AJ39:AJ41" si="27">(AG39-AF39)/AF39</f>
        <v>-0.38152847381773625</v>
      </c>
      <c r="AK39" s="38">
        <f t="shared" si="22"/>
        <v>4.3380812537745745</v>
      </c>
      <c r="AL39" s="49">
        <f>kWh_in_MMBtu*(AI39-AH39)*Elec_source_E+(AG39-AF39)*Gas_source_E</f>
        <v>1.0850937681932926</v>
      </c>
      <c r="AM39" s="50">
        <f>(AI39-AH39)*Elec_emissions/1000+(AG39-AF39)*Gas_emissions</f>
        <v>156.43532492929671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36.433042455707323</v>
      </c>
      <c r="AU39" s="31">
        <v>387.20005068166358</v>
      </c>
      <c r="AV39" s="30">
        <v>976.29784395996887</v>
      </c>
      <c r="AW39" s="37">
        <f t="shared" ref="AW39:AW41" si="28">(AT39-AS39)/AS39</f>
        <v>-0.187141513985216</v>
      </c>
      <c r="AX39" s="38">
        <f t="shared" si="23"/>
        <v>1.5214300520911654</v>
      </c>
      <c r="AY39" s="49">
        <f>kWh_in_MMBtu*(AV39-AU39)*Elec_source_E+(AT39-AS39)*Gas_source_E</f>
        <v>-2.8359556248678084</v>
      </c>
      <c r="AZ39" s="50">
        <f>(AV39-AU39)*Elec_emissions/1000+(AT39-AS39)*Gas_emissions</f>
        <v>-376.46569931635486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3325</v>
      </c>
      <c r="F40" s="30">
        <v>27.839758355073521</v>
      </c>
      <c r="G40" s="31">
        <v>19.690567442901738</v>
      </c>
      <c r="H40" s="31">
        <v>271.6230062536805</v>
      </c>
      <c r="I40" s="30">
        <v>979.18518137733383</v>
      </c>
      <c r="J40" s="37">
        <f t="shared" si="25"/>
        <v>-0.2927177315347162</v>
      </c>
      <c r="K40" s="38">
        <f t="shared" si="20"/>
        <v>2.604941992516018</v>
      </c>
      <c r="L40" s="49">
        <f>kWh_in_MMBtu*(I40-H40)*Elec_source_E+(G40-F40)*Gas_source_E</f>
        <v>-1.3075541824637451</v>
      </c>
      <c r="M40" s="50">
        <f>(I40-H40)*Elec_emissions/1000+(G40-F40)*Gas_emissions</f>
        <v>-169.13566145945993</v>
      </c>
      <c r="N40" s="6"/>
      <c r="O40" s="16">
        <v>3</v>
      </c>
      <c r="P40" s="17" t="s">
        <v>24</v>
      </c>
      <c r="Q40" s="18">
        <v>3462</v>
      </c>
      <c r="R40" s="18">
        <v>3090</v>
      </c>
      <c r="S40" s="30">
        <v>27.693243001476755</v>
      </c>
      <c r="T40" s="31">
        <v>19.69381308254464</v>
      </c>
      <c r="U40" s="31">
        <v>270.72560094159138</v>
      </c>
      <c r="V40" s="30">
        <v>957.0256465392049</v>
      </c>
      <c r="W40" s="37">
        <f t="shared" si="26"/>
        <v>-0.28885854641529496</v>
      </c>
      <c r="X40" s="38">
        <f t="shared" si="21"/>
        <v>2.5350393284219974</v>
      </c>
      <c r="Y40" s="49">
        <f>kWh_in_MMBtu*(V40-U40)*Elec_source_E+(T40-S40)*Gas_source_E</f>
        <v>-1.3719441516649908</v>
      </c>
      <c r="Z40" s="50">
        <f>(V40-U40)*Elec_emissions/1000+(T40-S40)*Gas_emissions</f>
        <v>-178.03593178409119</v>
      </c>
      <c r="AA40" s="6"/>
      <c r="AB40" s="16">
        <v>3</v>
      </c>
      <c r="AC40" s="17" t="s">
        <v>24</v>
      </c>
      <c r="AD40" s="18">
        <v>1135</v>
      </c>
      <c r="AE40" s="18">
        <v>167</v>
      </c>
      <c r="AF40" s="30">
        <v>23.277994173953793</v>
      </c>
      <c r="AG40" s="31">
        <v>12.701815974402017</v>
      </c>
      <c r="AH40" s="31">
        <v>240.59875040287673</v>
      </c>
      <c r="AI40" s="30">
        <v>1385.9078620094429</v>
      </c>
      <c r="AJ40" s="37">
        <f t="shared" si="27"/>
        <v>-0.45434233381610134</v>
      </c>
      <c r="AK40" s="38">
        <f t="shared" si="22"/>
        <v>4.7602454696409433</v>
      </c>
      <c r="AL40" s="49">
        <f>kWh_in_MMBtu*(AI40-AH40)*Elec_source_E+(AG40-AF40)*Gas_source_E</f>
        <v>0.73348852926795693</v>
      </c>
      <c r="AM40" s="50">
        <f>(AI40-AH40)*Elec_emissions/1000+(AG40-AF40)*Gas_emissions</f>
        <v>110.58125294183606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36.706633159709689</v>
      </c>
      <c r="AU40" s="31">
        <v>388.59408186309025</v>
      </c>
      <c r="AV40" s="30">
        <v>987.27746055752698</v>
      </c>
      <c r="AW40" s="37">
        <f t="shared" si="28"/>
        <v>-0.19680448260086822</v>
      </c>
      <c r="AX40" s="38">
        <f t="shared" si="23"/>
        <v>1.5406394657995981</v>
      </c>
      <c r="AY40" s="49">
        <f>kWh_in_MMBtu*(AV40-AU40)*Elec_source_E+(AT40-AS40)*Gas_source_E</f>
        <v>-3.3941590063959577</v>
      </c>
      <c r="AZ40" s="50">
        <f>(AV40-AU40)*Elec_emissions/1000+(AT40-AS40)*Gas_emissions</f>
        <v>-451.64874089935688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3544</v>
      </c>
      <c r="F41" s="39">
        <v>27.933250784216341</v>
      </c>
      <c r="G41" s="40">
        <v>17.553683720781002</v>
      </c>
      <c r="H41" s="40">
        <v>272.34507575977506</v>
      </c>
      <c r="I41" s="39">
        <v>1212.5198613068978</v>
      </c>
      <c r="J41" s="41">
        <f t="shared" si="25"/>
        <v>-0.37158464453769569</v>
      </c>
      <c r="K41" s="42">
        <f t="shared" si="20"/>
        <v>3.4521453451077422</v>
      </c>
      <c r="L41" s="51">
        <f>kWh_in_MMBtu*(I41-H41)*Elec_source_E+(G41-F41)*Gas_source_E</f>
        <v>-1.248345382013003</v>
      </c>
      <c r="M41" s="52">
        <f>(I41-H41)*Elec_emissions/1000+(G41-F41)*Gas_emissions</f>
        <v>-158.78222013947811</v>
      </c>
      <c r="N41" s="6"/>
      <c r="O41" s="19">
        <v>4</v>
      </c>
      <c r="P41" s="14" t="s">
        <v>25</v>
      </c>
      <c r="Q41" s="13">
        <v>3462</v>
      </c>
      <c r="R41" s="13">
        <v>3167</v>
      </c>
      <c r="S41" s="39">
        <v>27.884430589789176</v>
      </c>
      <c r="T41" s="40">
        <v>17.669491519940365</v>
      </c>
      <c r="U41" s="40">
        <v>271.93979878480422</v>
      </c>
      <c r="V41" s="39">
        <v>1193.1154666585455</v>
      </c>
      <c r="W41" s="41">
        <f t="shared" si="26"/>
        <v>-0.36633127712456698</v>
      </c>
      <c r="X41" s="42">
        <f t="shared" si="21"/>
        <v>3.3874249815221082</v>
      </c>
      <c r="Y41" s="51">
        <f>kWh_in_MMBtu*(V41-U41)*Elec_source_E+(T41-S41)*Gas_source_E</f>
        <v>-1.272302825331538</v>
      </c>
      <c r="Z41" s="52">
        <f>(V41-U41)*Elec_emissions/1000+(T41-S41)*Gas_emissions</f>
        <v>-162.20662217935546</v>
      </c>
      <c r="AA41" s="6"/>
      <c r="AB41" s="19">
        <v>4</v>
      </c>
      <c r="AC41" s="14" t="s">
        <v>25</v>
      </c>
      <c r="AD41" s="13">
        <v>1135</v>
      </c>
      <c r="AE41" s="13">
        <v>302</v>
      </c>
      <c r="AF41" s="39">
        <v>24.287115149625535</v>
      </c>
      <c r="AG41" s="40">
        <v>12.286752326357615</v>
      </c>
      <c r="AH41" s="40">
        <v>249.37224559759133</v>
      </c>
      <c r="AI41" s="39">
        <v>1424.0550287747851</v>
      </c>
      <c r="AJ41" s="41">
        <f t="shared" si="27"/>
        <v>-0.4941040856164815</v>
      </c>
      <c r="AK41" s="42">
        <f t="shared" si="22"/>
        <v>4.7105594303897149</v>
      </c>
      <c r="AL41" s="51">
        <f>kWh_in_MMBtu*(AI41-AH41)*Elec_source_E+(AG41-AF41)*Gas_source_E</f>
        <v>-0.50440219859838109</v>
      </c>
      <c r="AM41" s="52">
        <f>(AI41-AH41)*Elec_emissions/1000+(AG41-AF41)*Gas_emissions</f>
        <v>-56.064568280744425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34.96766341829872</v>
      </c>
      <c r="AU41" s="40">
        <v>391.91503580029104</v>
      </c>
      <c r="AV41" s="39">
        <v>1248.6294081059696</v>
      </c>
      <c r="AW41" s="41">
        <f t="shared" si="28"/>
        <v>-0.24401387094605118</v>
      </c>
      <c r="AX41" s="42">
        <f t="shared" si="23"/>
        <v>2.1859696466002299</v>
      </c>
      <c r="AY41" s="51">
        <f>kWh_in_MMBtu*(AV41-AU41)*Elec_source_E+(AT41-AS41)*Gas_source_E</f>
        <v>-3.1306450909112513</v>
      </c>
      <c r="AZ41" s="52">
        <f>(AV41-AU41)*Elec_emissions/1000+(AT41-AS41)*Gas_emissions</f>
        <v>-413.48342104854964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41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41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41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583</v>
      </c>
      <c r="F53" s="30">
        <v>31.942213557364525</v>
      </c>
      <c r="G53" s="30">
        <v>23.922366425626262</v>
      </c>
      <c r="H53" s="30">
        <v>280.41230595817603</v>
      </c>
      <c r="I53" s="30">
        <v>1335.7683829707821</v>
      </c>
      <c r="J53" s="32">
        <f>(G53-F53)/F53</f>
        <v>-0.25107361821795926</v>
      </c>
      <c r="K53" s="36">
        <f t="shared" ref="K53:K56" si="30">(I53-H53)/H53</f>
        <v>3.763586884699754</v>
      </c>
      <c r="L53" s="49">
        <f>kWh_in_MMBtu*(I53-H53)*Elec_source_E+(G53-F53)*Gas_source_E</f>
        <v>2.5568645028408277</v>
      </c>
      <c r="M53" s="50">
        <f>(I53-H53)*Elec_emissions/1000+(G53-F53)*Gas_emissions</f>
        <v>355.57020761080435</v>
      </c>
      <c r="O53" s="16">
        <v>1</v>
      </c>
      <c r="P53" s="17" t="s">
        <v>22</v>
      </c>
      <c r="Q53" s="18">
        <v>794</v>
      </c>
      <c r="R53" s="18">
        <v>184</v>
      </c>
      <c r="S53" s="30">
        <v>43.12886984358331</v>
      </c>
      <c r="T53" s="30">
        <v>32.744334550019005</v>
      </c>
      <c r="U53" s="30">
        <v>316.22070911668607</v>
      </c>
      <c r="V53" s="30">
        <v>1250.2160171278779</v>
      </c>
      <c r="W53" s="32">
        <f>(T53-S53)/S53</f>
        <v>-0.24077921195770241</v>
      </c>
      <c r="X53" s="36">
        <f t="shared" ref="X53:X56" si="31">(V53-U53)/U53</f>
        <v>2.9536184098130831</v>
      </c>
      <c r="Y53" s="49">
        <f>kWh_in_MMBtu*(V53-U53)*Elec_source_E+(T53-S53)*Gas_source_E</f>
        <v>-1.3199173945198037</v>
      </c>
      <c r="Z53" s="50">
        <f>(V53-U53)*Elec_emissions/1000+(T53-S53)*Gas_emissions</f>
        <v>-168.49751030567995</v>
      </c>
      <c r="AB53" s="16">
        <v>1</v>
      </c>
      <c r="AC53" s="17" t="s">
        <v>22</v>
      </c>
      <c r="AD53" s="18">
        <v>661</v>
      </c>
      <c r="AE53" s="18">
        <v>399</v>
      </c>
      <c r="AF53" s="30">
        <v>26.78345476873228</v>
      </c>
      <c r="AG53" s="30">
        <v>19.854090398337366</v>
      </c>
      <c r="AH53" s="30">
        <v>263.89915763445197</v>
      </c>
      <c r="AI53" s="30">
        <v>883.86916194670471</v>
      </c>
      <c r="AJ53" s="32">
        <f>(AG53-AF53)/AF53</f>
        <v>-0.25871809407068874</v>
      </c>
      <c r="AK53" s="36">
        <f t="shared" ref="AK53:AK56" si="32">(AI53-AH53)/AH53</f>
        <v>2.3492685989207409</v>
      </c>
      <c r="AL53" s="49">
        <f>kWh_in_MMBtu*(AI53-AH53)*Elec_source_E+(AG53-AF53)*Gas_source_E</f>
        <v>-0.91569305738258944</v>
      </c>
      <c r="AM53" s="50">
        <f>(AI53-AH53)*Elec_emissions/1000+(AG53-AF53)*Gas_emissions</f>
        <v>-117.18017617803685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620</v>
      </c>
      <c r="F54" s="30">
        <v>32.225866036095276</v>
      </c>
      <c r="G54" s="31">
        <v>24.933366523259998</v>
      </c>
      <c r="H54" s="31">
        <v>282.18741283456154</v>
      </c>
      <c r="I54" s="30">
        <v>1181.8639876379052</v>
      </c>
      <c r="J54" s="37">
        <f t="shared" ref="J54:J56" si="35">(G54-F54)/F54</f>
        <v>-0.22629336026740621</v>
      </c>
      <c r="K54" s="38">
        <f t="shared" si="30"/>
        <v>3.1882236197785279</v>
      </c>
      <c r="L54" s="49">
        <f>kWh_in_MMBtu*(I54-H54)*Elec_source_E+(G54-F54)*Gas_source_E</f>
        <v>1.6829899406715443</v>
      </c>
      <c r="M54" s="50">
        <f>(I54-H54)*Elec_emissions/1000+(G54-F54)*Gas_emissions</f>
        <v>236.13231137727598</v>
      </c>
      <c r="O54" s="16">
        <v>2</v>
      </c>
      <c r="P54" s="17" t="s">
        <v>23</v>
      </c>
      <c r="Q54" s="18">
        <v>794</v>
      </c>
      <c r="R54" s="18">
        <v>216</v>
      </c>
      <c r="S54" s="30">
        <v>42.317803226814867</v>
      </c>
      <c r="T54" s="31">
        <v>33.767237929700343</v>
      </c>
      <c r="U54" s="31">
        <v>314.92967442660688</v>
      </c>
      <c r="V54" s="30">
        <v>948.36898201742906</v>
      </c>
      <c r="W54" s="37">
        <f t="shared" ref="W54:W56" si="36">(T54-S54)/S54</f>
        <v>-0.20205598223719751</v>
      </c>
      <c r="X54" s="38">
        <f t="shared" si="31"/>
        <v>2.0113674862304625</v>
      </c>
      <c r="Y54" s="49">
        <f>kWh_in_MMBtu*(V54-U54)*Elec_source_E+(T54-S54)*Gas_source_E</f>
        <v>-2.5386015480758664</v>
      </c>
      <c r="Z54" s="50">
        <f>(V54-U54)*Elec_emissions/1000+(T54-S54)*Gas_emissions</f>
        <v>-335.91234543877954</v>
      </c>
      <c r="AB54" s="16">
        <v>2</v>
      </c>
      <c r="AC54" s="17" t="s">
        <v>23</v>
      </c>
      <c r="AD54" s="18">
        <v>661</v>
      </c>
      <c r="AE54" s="18">
        <v>404</v>
      </c>
      <c r="AF54" s="30">
        <v>26.830176845017466</v>
      </c>
      <c r="AG54" s="31">
        <v>20.210306563381053</v>
      </c>
      <c r="AH54" s="31">
        <v>264.68164921109155</v>
      </c>
      <c r="AI54" s="30">
        <v>785.92339622649956</v>
      </c>
      <c r="AJ54" s="37">
        <f t="shared" ref="AJ54:AJ56" si="37">(AG54-AF54)/AF54</f>
        <v>-0.24673226419175706</v>
      </c>
      <c r="AK54" s="38">
        <f t="shared" si="32"/>
        <v>1.9693157745125809</v>
      </c>
      <c r="AL54" s="49">
        <f>kWh_in_MMBtu*(AI54-AH54)*Elec_source_E+(AG54-AF54)*Gas_source_E</f>
        <v>-1.6353157255234176</v>
      </c>
      <c r="AM54" s="50">
        <f>(AI54-AH54)*Elec_emissions/1000+(AG54-AF54)*Gas_emissions</f>
        <v>-215.23543124014941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801</v>
      </c>
      <c r="F55" s="30">
        <v>33.950825899406006</v>
      </c>
      <c r="G55" s="31">
        <v>27.007998692626831</v>
      </c>
      <c r="H55" s="31">
        <v>293.61870833566064</v>
      </c>
      <c r="I55" s="30">
        <v>1136.1156632977488</v>
      </c>
      <c r="J55" s="37">
        <f t="shared" si="35"/>
        <v>-0.20449656298053839</v>
      </c>
      <c r="K55" s="38">
        <f t="shared" si="30"/>
        <v>2.8693572004919998</v>
      </c>
      <c r="L55" s="49">
        <f>kWh_in_MMBtu*(I55-H55)*Elec_source_E+(G55-F55)*Gas_source_E</f>
        <v>1.4519755616211221</v>
      </c>
      <c r="M55" s="50">
        <f>(I55-H55)*Elec_emissions/1000+(G55-F55)*Gas_emissions</f>
        <v>204.39497311833759</v>
      </c>
      <c r="O55" s="16">
        <v>3</v>
      </c>
      <c r="P55" s="17" t="s">
        <v>24</v>
      </c>
      <c r="Q55" s="18">
        <v>794</v>
      </c>
      <c r="R55" s="18">
        <v>329</v>
      </c>
      <c r="S55" s="30">
        <v>42.733164786354784</v>
      </c>
      <c r="T55" s="31">
        <v>35.932947451853892</v>
      </c>
      <c r="U55" s="31">
        <v>323.58999795847393</v>
      </c>
      <c r="V55" s="30">
        <v>741.72597363462796</v>
      </c>
      <c r="W55" s="37">
        <f t="shared" si="36"/>
        <v>-0.15913207852726799</v>
      </c>
      <c r="X55" s="38">
        <f t="shared" si="31"/>
        <v>1.2921783068517869</v>
      </c>
      <c r="Y55" s="49">
        <f>kWh_in_MMBtu*(V55-U55)*Elec_source_E+(T55-S55)*Gas_source_E</f>
        <v>-2.9357303048951184</v>
      </c>
      <c r="Z55" s="50">
        <f>(V55-U55)*Elec_emissions/1000+(T55-S55)*Gas_emissions</f>
        <v>-391.66223953850329</v>
      </c>
      <c r="AB55" s="16">
        <v>3</v>
      </c>
      <c r="AC55" s="17" t="s">
        <v>24</v>
      </c>
      <c r="AD55" s="18">
        <v>661</v>
      </c>
      <c r="AE55" s="18">
        <v>472</v>
      </c>
      <c r="AF55" s="30">
        <v>27.829237988799825</v>
      </c>
      <c r="AG55" s="31">
        <v>20.787006866809737</v>
      </c>
      <c r="AH55" s="31">
        <v>272.72770349263982</v>
      </c>
      <c r="AI55" s="30">
        <v>809.28855317927969</v>
      </c>
      <c r="AJ55" s="37">
        <f t="shared" si="37"/>
        <v>-0.25305152533548742</v>
      </c>
      <c r="AK55" s="38">
        <f t="shared" si="32"/>
        <v>1.9673866747501878</v>
      </c>
      <c r="AL55" s="49">
        <f>kWh_in_MMBtu*(AI55-AH55)*Elec_source_E+(AG55-AF55)*Gas_source_E</f>
        <v>-1.9316848226771572</v>
      </c>
      <c r="AM55" s="50">
        <f>(AI55-AH55)*Elec_emissions/1000+(AG55-AF55)*Gas_emissions</f>
        <v>-255.04849948816877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1109</v>
      </c>
      <c r="F56" s="39">
        <v>38.665322693870841</v>
      </c>
      <c r="G56" s="40">
        <v>31.506300314503282</v>
      </c>
      <c r="H56" s="40">
        <v>315.85709603631403</v>
      </c>
      <c r="I56" s="39">
        <v>1201.5643957901138</v>
      </c>
      <c r="J56" s="41">
        <f t="shared" si="35"/>
        <v>-0.185153566053191</v>
      </c>
      <c r="K56" s="42">
        <f t="shared" si="30"/>
        <v>2.8041393113168183</v>
      </c>
      <c r="L56" s="51">
        <f>kWh_in_MMBtu*(I56-H56)*Elec_source_E+(G56-F56)*Gas_source_E</f>
        <v>1.6789268672943471</v>
      </c>
      <c r="M56" s="52">
        <f>(I56-H56)*Elec_emissions/1000+(G56-F56)*Gas_emissions</f>
        <v>235.44212407499367</v>
      </c>
      <c r="O56" s="19">
        <v>4</v>
      </c>
      <c r="P56" s="14" t="s">
        <v>25</v>
      </c>
      <c r="Q56" s="13">
        <v>794</v>
      </c>
      <c r="R56" s="13">
        <v>612</v>
      </c>
      <c r="S56" s="39">
        <v>47.251198644970778</v>
      </c>
      <c r="T56" s="40">
        <v>41.730376090588734</v>
      </c>
      <c r="U56" s="40">
        <v>349.36506629464145</v>
      </c>
      <c r="V56" s="39">
        <v>661.20069649893117</v>
      </c>
      <c r="W56" s="41">
        <f t="shared" si="36"/>
        <v>-0.11683984137341365</v>
      </c>
      <c r="X56" s="42">
        <f t="shared" si="31"/>
        <v>0.89257816619048913</v>
      </c>
      <c r="Y56" s="51">
        <f>kWh_in_MMBtu*(V56-U56)*Elec_source_E+(T56-S56)*Gas_source_E</f>
        <v>-2.6792269602293204</v>
      </c>
      <c r="Z56" s="52">
        <f>(V56-U56)*Elec_emissions/1000+(T56-S56)*Gas_emissions</f>
        <v>-358.15190917712312</v>
      </c>
      <c r="AB56" s="19">
        <v>4</v>
      </c>
      <c r="AC56" s="14" t="s">
        <v>25</v>
      </c>
      <c r="AD56" s="13">
        <v>661</v>
      </c>
      <c r="AE56" s="13">
        <v>497</v>
      </c>
      <c r="AF56" s="39">
        <v>28.092775245031635</v>
      </c>
      <c r="AG56" s="40">
        <v>18.916492719001564</v>
      </c>
      <c r="AH56" s="40">
        <v>274.59577249889719</v>
      </c>
      <c r="AI56" s="39">
        <v>1005.5819703286362</v>
      </c>
      <c r="AJ56" s="41">
        <f t="shared" si="37"/>
        <v>-0.32664207953797475</v>
      </c>
      <c r="AK56" s="42">
        <f t="shared" si="32"/>
        <v>2.6620446162647124</v>
      </c>
      <c r="AL56" s="51">
        <f>kWh_in_MMBtu*(AI56-AH56)*Elec_source_E+(AG56-AF56)*Gas_source_E</f>
        <v>-2.176309656916616</v>
      </c>
      <c r="AM56" s="52">
        <f>(AI56-AH56)*Elec_emissions/1000+(AG56-AF56)*Gas_emissions</f>
        <v>-286.05959968197999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41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41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41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391</v>
      </c>
      <c r="F68" s="30">
        <v>30.204623782109831</v>
      </c>
      <c r="G68" s="30">
        <v>23.716532684871616</v>
      </c>
      <c r="H68" s="30">
        <v>269.62311016271644</v>
      </c>
      <c r="I68" s="30">
        <v>583</v>
      </c>
      <c r="J68" s="32">
        <f>(G68-F68)/F68</f>
        <v>-0.21480456581886329</v>
      </c>
      <c r="K68" s="36">
        <f t="shared" ref="K68:K71" si="38">(I68-H68)/H68</f>
        <v>1.1622775571729067</v>
      </c>
      <c r="L68" s="49">
        <f>kWh_in_MMBtu*(I68-H68)*Elec_source_E+(G68-F68)*Gas_source_E</f>
        <v>-3.7170491570265676</v>
      </c>
      <c r="M68" s="50">
        <f>(I68-H68)*Elec_emissions/1000+(G68-F68)*Gas_emissions</f>
        <v>-498.0993934706072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37.148023069764982</v>
      </c>
      <c r="U68" s="30">
        <v>322.08616407049522</v>
      </c>
      <c r="V68" s="30">
        <v>540.54849507329084</v>
      </c>
      <c r="W68" s="32">
        <f>(T68-S68)/S68</f>
        <v>-0.14163416850600738</v>
      </c>
      <c r="X68" s="36">
        <f t="shared" ref="X68:X71" si="39">(V68-U68)/U68</f>
        <v>0.67827294486012324</v>
      </c>
      <c r="Y68" s="49">
        <f>kWh_in_MMBtu*(V68-U68)*Elec_source_E+(T68-S68)*Gas_source_E</f>
        <v>-4.3424236541800445</v>
      </c>
      <c r="Z68" s="50">
        <f>(V68-U68)*Elec_emissions/1000+(T68-S68)*Gas_emissions</f>
        <v>-583.40528529275116</v>
      </c>
      <c r="AB68" s="16">
        <v>1</v>
      </c>
      <c r="AC68" s="17" t="s">
        <v>22</v>
      </c>
      <c r="AD68" s="18">
        <v>374</v>
      </c>
      <c r="AE68" s="18">
        <v>271</v>
      </c>
      <c r="AF68" s="30">
        <v>24.415846886692666</v>
      </c>
      <c r="AG68" s="30">
        <v>17.76900926720662</v>
      </c>
      <c r="AH68" s="30">
        <v>246.3922375836263</v>
      </c>
      <c r="AI68" s="30">
        <v>814.85805545445442</v>
      </c>
      <c r="AJ68" s="32">
        <f>(AG68-AF68)/AF68</f>
        <v>-0.27223457168339149</v>
      </c>
      <c r="AK68" s="36">
        <f t="shared" ref="AK68:AK71" si="40">(AI68-AH68)/AH68</f>
        <v>2.3071579829209883</v>
      </c>
      <c r="AL68" s="49">
        <f>kWh_in_MMBtu*(AI68-AH68)*Elec_source_E+(AG68-AF68)*Gas_source_E</f>
        <v>-1.1591356774874617</v>
      </c>
      <c r="AM68" s="50">
        <f>(AI68-AH68)*Elec_emissions/1000+(AG68-AF68)*Gas_emissions</f>
        <v>-150.53583088026471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400</v>
      </c>
      <c r="F69" s="30">
        <v>30.726623347317886</v>
      </c>
      <c r="G69" s="31">
        <v>23.891691526936807</v>
      </c>
      <c r="H69" s="31">
        <v>272.89045817681</v>
      </c>
      <c r="I69" s="30">
        <v>555</v>
      </c>
      <c r="J69" s="37">
        <f t="shared" ref="J69:J71" si="43">(G69-F69)/F69</f>
        <v>-0.2224433105819191</v>
      </c>
      <c r="K69" s="38">
        <f t="shared" si="38"/>
        <v>1.0337830927031051</v>
      </c>
      <c r="L69" s="49">
        <f>kWh_in_MMBtu*(I69-H69)*Elec_source_E+(G69-F69)*Gas_source_E</f>
        <v>-4.4298494983444261</v>
      </c>
      <c r="M69" s="50">
        <f>(I69-H69)*Elec_emissions/1000+(G69-F69)*Gas_emissions</f>
        <v>-594.54770378510034</v>
      </c>
      <c r="O69" s="16">
        <v>2</v>
      </c>
      <c r="P69" s="17" t="s">
        <v>23</v>
      </c>
      <c r="Q69" s="18">
        <v>441</v>
      </c>
      <c r="R69" s="18">
        <v>130</v>
      </c>
      <c r="S69" s="30">
        <v>43.436893958919711</v>
      </c>
      <c r="T69" s="31">
        <v>37.141617704785006</v>
      </c>
      <c r="U69" s="31">
        <v>324.74064841036125</v>
      </c>
      <c r="V69" s="30">
        <v>522.90957605788549</v>
      </c>
      <c r="W69" s="37">
        <f t="shared" ref="W69:W71" si="44">(T69-S69)/S69</f>
        <v>-0.14492924517320324</v>
      </c>
      <c r="X69" s="38">
        <f t="shared" si="39"/>
        <v>0.61023751913282631</v>
      </c>
      <c r="Y69" s="49">
        <f>kWh_in_MMBtu*(V69-U69)*Elec_source_E+(T69-S69)*Gas_source_E</f>
        <v>-4.7402816704755475</v>
      </c>
      <c r="Z69" s="50">
        <f>(V69-U69)*Elec_emissions/1000+(T69-S69)*Gas_emissions</f>
        <v>-637.26798855830145</v>
      </c>
      <c r="AB69" s="16">
        <v>2</v>
      </c>
      <c r="AC69" s="17" t="s">
        <v>23</v>
      </c>
      <c r="AD69" s="18">
        <v>374</v>
      </c>
      <c r="AE69" s="18">
        <v>270</v>
      </c>
      <c r="AF69" s="30">
        <v>24.606863423213316</v>
      </c>
      <c r="AG69" s="31">
        <v>17.512097441306199</v>
      </c>
      <c r="AH69" s="31">
        <v>247.92555176806317</v>
      </c>
      <c r="AI69" s="30">
        <v>827.03692825646431</v>
      </c>
      <c r="AJ69" s="37">
        <f t="shared" ref="AJ69:AJ71" si="45">(AG69-AF69)/AF69</f>
        <v>-0.28832467835840242</v>
      </c>
      <c r="AK69" s="38">
        <f t="shared" si="40"/>
        <v>2.3358277206948221</v>
      </c>
      <c r="AL69" s="49">
        <f>kWh_in_MMBtu*(AI69-AH69)*Elec_source_E+(AG69-AF69)*Gas_source_E</f>
        <v>-1.5334076973848827</v>
      </c>
      <c r="AM69" s="50">
        <f>(AI69-AH69)*Elec_emissions/1000+(AG69-AF69)*Gas_emissions</f>
        <v>-200.90265792621096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500</v>
      </c>
      <c r="F70" s="30">
        <v>33.707601561156224</v>
      </c>
      <c r="G70" s="31">
        <v>26.647200366293326</v>
      </c>
      <c r="H70" s="31">
        <v>293.53661458016018</v>
      </c>
      <c r="I70" s="30">
        <v>740</v>
      </c>
      <c r="J70" s="37">
        <f t="shared" si="43"/>
        <v>-0.20946020683355659</v>
      </c>
      <c r="K70" s="38">
        <f t="shared" si="38"/>
        <v>1.520980222717387</v>
      </c>
      <c r="L70" s="49">
        <f>kWh_in_MMBtu*(I70-H70)*Elec_source_E+(G70-F70)*Gas_source_E</f>
        <v>-2.9160613367839554</v>
      </c>
      <c r="M70" s="50">
        <f>(I70-H70)*Elec_emissions/1000+(G70-F70)*Gas_emissions</f>
        <v>-388.72121324439877</v>
      </c>
      <c r="O70" s="16">
        <v>3</v>
      </c>
      <c r="P70" s="17" t="s">
        <v>24</v>
      </c>
      <c r="Q70" s="18">
        <v>441</v>
      </c>
      <c r="R70" s="18">
        <v>199</v>
      </c>
      <c r="S70" s="30">
        <v>45.180867662715066</v>
      </c>
      <c r="T70" s="31">
        <v>39.623846768758817</v>
      </c>
      <c r="U70" s="31">
        <v>346.86327461823475</v>
      </c>
      <c r="V70" s="30">
        <v>496.44767078680871</v>
      </c>
      <c r="W70" s="37">
        <f t="shared" si="44"/>
        <v>-0.12299500167727212</v>
      </c>
      <c r="X70" s="38">
        <f t="shared" si="39"/>
        <v>0.43124887272430268</v>
      </c>
      <c r="Y70" s="49">
        <f>kWh_in_MMBtu*(V70-U70)*Elec_source_E+(T70-S70)*Gas_source_E</f>
        <v>-4.4557226796118661</v>
      </c>
      <c r="Z70" s="50">
        <f>(V70-U70)*Elec_emissions/1000+(T70-S70)*Gas_emissions</f>
        <v>-599.38635938246216</v>
      </c>
      <c r="AB70" s="16">
        <v>3</v>
      </c>
      <c r="AC70" s="17" t="s">
        <v>24</v>
      </c>
      <c r="AD70" s="18">
        <v>374</v>
      </c>
      <c r="AE70" s="18">
        <v>301</v>
      </c>
      <c r="AF70" s="30">
        <v>26.122286098663881</v>
      </c>
      <c r="AG70" s="31">
        <v>18.067955734762986</v>
      </c>
      <c r="AH70" s="31">
        <v>258.2807828606359</v>
      </c>
      <c r="AI70" s="30">
        <v>941.47783042783749</v>
      </c>
      <c r="AJ70" s="37">
        <f t="shared" si="45"/>
        <v>-0.30833175677962055</v>
      </c>
      <c r="AK70" s="38">
        <f t="shared" si="40"/>
        <v>2.6451718165026765</v>
      </c>
      <c r="AL70" s="49">
        <f>kWh_in_MMBtu*(AI70-AH70)*Elec_source_E+(AG70-AF70)*Gas_source_E</f>
        <v>-1.46500590936507</v>
      </c>
      <c r="AM70" s="50">
        <f>(AI70-AH70)*Elec_emissions/1000+(AG70-AF70)*Gas_emissions</f>
        <v>-190.61805633072061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669</v>
      </c>
      <c r="F71" s="39">
        <v>38.405112099937099</v>
      </c>
      <c r="G71" s="40">
        <v>30.901402238920095</v>
      </c>
      <c r="H71" s="40">
        <v>314.34261380979444</v>
      </c>
      <c r="I71" s="39">
        <v>1066</v>
      </c>
      <c r="J71" s="41">
        <f t="shared" si="43"/>
        <v>-0.19538310008029619</v>
      </c>
      <c r="K71" s="42">
        <f t="shared" si="38"/>
        <v>2.3912042248431065</v>
      </c>
      <c r="L71" s="51">
        <f>kWh_in_MMBtu*(I71-H71)*Elec_source_E+(G71-F71)*Gas_source_E</f>
        <v>-0.13190253554740394</v>
      </c>
      <c r="M71" s="52">
        <f>(I71-H71)*Elec_emissions/1000+(G71-F71)*Gas_emissions</f>
        <v>-10.13551004894066</v>
      </c>
      <c r="O71" s="19">
        <v>4</v>
      </c>
      <c r="P71" s="14" t="s">
        <v>25</v>
      </c>
      <c r="Q71" s="13">
        <v>441</v>
      </c>
      <c r="R71" s="13">
        <v>361</v>
      </c>
      <c r="S71" s="39">
        <v>48.884549824274892</v>
      </c>
      <c r="T71" s="40">
        <v>44.040792351174723</v>
      </c>
      <c r="U71" s="40">
        <v>361.87600106398168</v>
      </c>
      <c r="V71" s="39">
        <v>494.9326972006055</v>
      </c>
      <c r="W71" s="41">
        <f t="shared" si="44"/>
        <v>-9.9085651612053419E-2</v>
      </c>
      <c r="X71" s="42">
        <f t="shared" si="39"/>
        <v>0.36768588064810265</v>
      </c>
      <c r="Y71" s="51">
        <f>kWh_in_MMBtu*(V71-U71)*Elec_source_E+(T71-S71)*Gas_source_E</f>
        <v>-3.8552088478197586</v>
      </c>
      <c r="Z71" s="52">
        <f>(V71-U71)*Elec_emissions/1000+(T71-S71)*Gas_emissions</f>
        <v>-518.56791236307379</v>
      </c>
      <c r="AB71" s="19">
        <v>4</v>
      </c>
      <c r="AC71" s="14" t="s">
        <v>25</v>
      </c>
      <c r="AD71" s="13">
        <v>374</v>
      </c>
      <c r="AE71" s="13">
        <v>308</v>
      </c>
      <c r="AF71" s="39">
        <v>26.122394507450299</v>
      </c>
      <c r="AG71" s="40">
        <v>15.501013178777479</v>
      </c>
      <c r="AH71" s="40">
        <v>258.62978004758162</v>
      </c>
      <c r="AI71" s="39">
        <v>1244.2614813177356</v>
      </c>
      <c r="AJ71" s="41">
        <f t="shared" si="45"/>
        <v>-0.40660060185690572</v>
      </c>
      <c r="AK71" s="42">
        <f t="shared" si="40"/>
        <v>3.8109752909692833</v>
      </c>
      <c r="AL71" s="51">
        <f>kWh_in_MMBtu*(AI71-AH71)*Elec_source_E+(AG71-AF71)*Gas_source_E</f>
        <v>-1.0252674060787772</v>
      </c>
      <c r="AM71" s="52">
        <f>(AI71-AH71)*Elec_emissions/1000+(AG71-AF71)*Gas_emissions</f>
        <v>-128.2345616681007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BM71"/>
  <sheetViews>
    <sheetView topLeftCell="AS13" workbookViewId="0">
      <selection activeCell="BK13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42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42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42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42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42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4419</v>
      </c>
      <c r="F8" s="30">
        <v>33.080146573198803</v>
      </c>
      <c r="G8" s="30">
        <v>25.064629102538003</v>
      </c>
      <c r="H8" s="30">
        <v>286.29270143947798</v>
      </c>
      <c r="I8" s="30">
        <v>987.43112092532056</v>
      </c>
      <c r="J8" s="32">
        <f>(G8-F8)/F8</f>
        <v>-0.24230598413233423</v>
      </c>
      <c r="K8" s="36">
        <f>(I8-H8)/H8</f>
        <v>2.4490265241150855</v>
      </c>
      <c r="L8" s="49">
        <f>kWh_in_MMBtu*(I8-H8)*Elec_source_E+(G8-F8)*Gas_source_E</f>
        <v>-1.2306219808449992</v>
      </c>
      <c r="M8" s="50">
        <f>(I8-H8)*Elec_emissions/1000+(G8-F8)*Gas_emissions</f>
        <v>-158.82580625472247</v>
      </c>
      <c r="N8" s="6"/>
      <c r="O8" s="16">
        <v>1</v>
      </c>
      <c r="P8" s="17" t="s">
        <v>22</v>
      </c>
      <c r="Q8" s="18">
        <v>7241</v>
      </c>
      <c r="R8" s="18">
        <v>3866</v>
      </c>
      <c r="S8" s="30">
        <v>31.200960387584725</v>
      </c>
      <c r="T8" s="30">
        <v>23.600388979880123</v>
      </c>
      <c r="U8" s="30">
        <v>275.99389468915956</v>
      </c>
      <c r="V8" s="30">
        <v>935.53737866388087</v>
      </c>
      <c r="W8" s="32">
        <f>(T8-S8)/S8</f>
        <v>-0.24360055951126974</v>
      </c>
      <c r="X8" s="36">
        <f t="shared" ref="X8:X11" si="0">(V8-U8)/U8</f>
        <v>2.3897031661426342</v>
      </c>
      <c r="Y8" s="49">
        <f>kWh_in_MMBtu*(V8-U8)*Elec_source_E+(T8-S8)*Gas_source_E</f>
        <v>-1.2236404651116066</v>
      </c>
      <c r="Z8" s="50">
        <f>(V8-U8)*Elec_emissions/1000+(T8-S8)*Gas_emissions</f>
        <v>-158.30777123333189</v>
      </c>
      <c r="AA8" s="6"/>
      <c r="AB8" s="16">
        <v>1</v>
      </c>
      <c r="AC8" s="17" t="s">
        <v>22</v>
      </c>
      <c r="AD8" s="18">
        <v>2476</v>
      </c>
      <c r="AE8" s="18">
        <v>437</v>
      </c>
      <c r="AF8" s="30">
        <v>41.992101441356851</v>
      </c>
      <c r="AG8" s="30">
        <v>31.186151488111477</v>
      </c>
      <c r="AH8" s="30">
        <v>325.8570282598406</v>
      </c>
      <c r="AI8" s="30">
        <v>1359.6660471899129</v>
      </c>
      <c r="AJ8" s="32">
        <f>(AG8-AF8)/AF8</f>
        <v>-0.25733291696144778</v>
      </c>
      <c r="AK8" s="36">
        <f t="shared" ref="AK8:AK11" si="1">(AI8-AH8)/AH8</f>
        <v>3.17258468982816</v>
      </c>
      <c r="AL8" s="49">
        <f>kWh_in_MMBtu*(AI8-AH8)*Elec_source_E+(AG8-AF8)*Gas_source_E</f>
        <v>-0.71066743060593751</v>
      </c>
      <c r="AM8" s="50">
        <f>(AI8-AH8)*Elec_emissions/1000+(AG8-AF8)*Gas_emissions</f>
        <v>-85.316329602744645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48.830876147450461</v>
      </c>
      <c r="AU8" s="30">
        <v>474.40163350977679</v>
      </c>
      <c r="AV8" s="30">
        <v>1393.2119388726546</v>
      </c>
      <c r="AW8" s="32">
        <f>(AT8-AS8)/AS8</f>
        <v>-0.19178544895241673</v>
      </c>
      <c r="AX8" s="36">
        <f t="shared" ref="AX8:AX11" si="2">(AV8-AU8)/AU8</f>
        <v>1.9367772799710279</v>
      </c>
      <c r="AY8" s="49">
        <f>kWh_in_MMBtu*(AV8-AU8)*Elec_source_E+(AT8-AS8)*Gas_source_E</f>
        <v>-2.7935359507914406</v>
      </c>
      <c r="AZ8" s="50">
        <f>(AV8-AU8)*Elec_emissions/1000+(AT8-AS8)*Gas_emissions</f>
        <v>-367.38783361585706</v>
      </c>
      <c r="BA8" s="6"/>
      <c r="BB8" s="16">
        <v>1</v>
      </c>
      <c r="BC8" s="17" t="s">
        <v>22</v>
      </c>
      <c r="BD8" s="18">
        <v>72</v>
      </c>
      <c r="BE8" s="18">
        <v>10</v>
      </c>
      <c r="BF8" s="30">
        <v>80.33763010265109</v>
      </c>
      <c r="BG8" s="30">
        <v>71.707113596415311</v>
      </c>
      <c r="BH8" s="30">
        <v>544.89562911736016</v>
      </c>
      <c r="BI8" s="30">
        <v>481.60893119396144</v>
      </c>
      <c r="BJ8" s="32">
        <f>(BG8-BF8)/BF8</f>
        <v>-0.10742806945149079</v>
      </c>
      <c r="BK8" s="36">
        <f t="shared" ref="BK8:BK11" si="3">(BI8-BH8)/BH8</f>
        <v>-0.11614462392717774</v>
      </c>
      <c r="BL8" s="49">
        <f>kWh_in_MMBtu*(BI8-BH8)*Elec_source_E+(BG8-BF8)*Gas_source_E</f>
        <v>-10.084801727460713</v>
      </c>
      <c r="BM8" s="50">
        <f>(BI8-BH8)*Elec_emissions/1000+(BG8-BF8)*Gas_emissions</f>
        <v>-1360.7047851972811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4836</v>
      </c>
      <c r="F9" s="30">
        <v>33.617929191631518</v>
      </c>
      <c r="G9" s="31">
        <v>25.761494888928386</v>
      </c>
      <c r="H9" s="31">
        <v>289.99807206983127</v>
      </c>
      <c r="I9" s="30">
        <v>914.13858368018998</v>
      </c>
      <c r="J9" s="37">
        <f t="shared" ref="J9:J11" si="4">(G9-F9)/F9</f>
        <v>-0.23369774675647861</v>
      </c>
      <c r="K9" s="38">
        <f t="shared" ref="K9:K11" si="5">(I9-H9)/H9</f>
        <v>2.1522229687791383</v>
      </c>
      <c r="L9" s="49">
        <f>kWh_in_MMBtu*(I9-H9)*Elec_source_E+(G9-F9)*Gas_source_E</f>
        <v>-1.8815504026400989</v>
      </c>
      <c r="M9" s="50">
        <f>(I9-H9)*Elec_emissions/1000+(G9-F9)*Gas_emissions</f>
        <v>-247.39553861589889</v>
      </c>
      <c r="N9" s="6"/>
      <c r="O9" s="16">
        <v>2</v>
      </c>
      <c r="P9" s="17" t="s">
        <v>23</v>
      </c>
      <c r="Q9" s="18">
        <v>7241</v>
      </c>
      <c r="R9" s="18">
        <v>4139</v>
      </c>
      <c r="S9" s="30">
        <v>31.621354283209996</v>
      </c>
      <c r="T9" s="31">
        <v>24.037594896251296</v>
      </c>
      <c r="U9" s="31">
        <v>279.17030205867121</v>
      </c>
      <c r="V9" s="30">
        <v>882.71236931431758</v>
      </c>
      <c r="W9" s="37">
        <f t="shared" ref="W9:W11" si="6">(T9-S9)/S9</f>
        <v>-0.23983031590096862</v>
      </c>
      <c r="X9" s="38">
        <f t="shared" si="0"/>
        <v>2.1619135803664538</v>
      </c>
      <c r="Y9" s="49">
        <f>kWh_in_MMBtu*(V9-U9)*Elec_source_E+(T9-S9)*Gas_source_E</f>
        <v>-1.8048588736033011</v>
      </c>
      <c r="Z9" s="50">
        <f>(V9-U9)*Elec_emissions/1000+(T9-S9)*Gas_emissions</f>
        <v>-237.26246409321925</v>
      </c>
      <c r="AA9" s="6"/>
      <c r="AB9" s="16">
        <v>2</v>
      </c>
      <c r="AC9" s="17" t="s">
        <v>23</v>
      </c>
      <c r="AD9" s="18">
        <v>2476</v>
      </c>
      <c r="AE9" s="18">
        <v>569</v>
      </c>
      <c r="AF9" s="30">
        <v>40.626659541407953</v>
      </c>
      <c r="AG9" s="31">
        <v>31.610194683652718</v>
      </c>
      <c r="AH9" s="31">
        <v>319.63326425897611</v>
      </c>
      <c r="AI9" s="30">
        <v>1078.9135163222186</v>
      </c>
      <c r="AJ9" s="37">
        <f t="shared" ref="AJ9:AJ11" si="7">(AG9-AF9)/AF9</f>
        <v>-0.22193468425739935</v>
      </c>
      <c r="AK9" s="38">
        <f t="shared" si="1"/>
        <v>2.3754731968323912</v>
      </c>
      <c r="AL9" s="49">
        <f>kWh_in_MMBtu*(AI9-AH9)*Elec_source_E+(AG9-AF9)*Gas_source_E</f>
        <v>-1.6991961221230749</v>
      </c>
      <c r="AM9" s="50">
        <f>(AI9-AH9)*Elec_emissions/1000+(AG9-AF9)*Gas_emissions</f>
        <v>-221.42684759006488</v>
      </c>
      <c r="AO9" s="16">
        <v>2</v>
      </c>
      <c r="AP9" s="17" t="s">
        <v>23</v>
      </c>
      <c r="AQ9" s="18">
        <v>211</v>
      </c>
      <c r="AR9" s="18">
        <v>115</v>
      </c>
      <c r="AS9" s="30">
        <v>63.237551545188019</v>
      </c>
      <c r="AT9" s="31">
        <v>51.846078828749199</v>
      </c>
      <c r="AU9" s="31">
        <v>486.90243828645021</v>
      </c>
      <c r="AV9" s="30">
        <v>1267.4541884860128</v>
      </c>
      <c r="AW9" s="37">
        <f t="shared" ref="AW9:AW11" si="8">(AT9-AS9)/AS9</f>
        <v>-0.18013778898916966</v>
      </c>
      <c r="AX9" s="38">
        <f t="shared" si="2"/>
        <v>1.6030968194502142</v>
      </c>
      <c r="AY9" s="49">
        <f>kWh_in_MMBtu*(AV9-AU9)*Elec_source_E+(AT9-AS9)*Gas_source_E</f>
        <v>-4.060224937194878</v>
      </c>
      <c r="AZ9" s="50">
        <f>(AV9-AU9)*Elec_emissions/1000+(AT9-AS9)*Gas_emissions</f>
        <v>-539.62424452634241</v>
      </c>
      <c r="BA9" s="6"/>
      <c r="BB9" s="16">
        <v>2</v>
      </c>
      <c r="BC9" s="17" t="s">
        <v>23</v>
      </c>
      <c r="BD9" s="18">
        <v>72</v>
      </c>
      <c r="BE9" s="18">
        <v>13</v>
      </c>
      <c r="BF9" s="30">
        <v>100.51019121279415</v>
      </c>
      <c r="BG9" s="31">
        <v>87.883397459162751</v>
      </c>
      <c r="BH9" s="31">
        <v>698.43758019694064</v>
      </c>
      <c r="BI9" s="30">
        <v>582.20550939963425</v>
      </c>
      <c r="BJ9" s="37">
        <f t="shared" ref="BJ9:BJ11" si="9">(BG9-BF9)/BF9</f>
        <v>-0.12562699962333881</v>
      </c>
      <c r="BK9" s="38">
        <f t="shared" si="3"/>
        <v>-0.1664172634647352</v>
      </c>
      <c r="BL9" s="49">
        <f>kWh_in_MMBtu*(BI9-BH9)*Elec_source_E+(BG9-BF9)*Gas_source_E</f>
        <v>-15.007569850630404</v>
      </c>
      <c r="BM9" s="50">
        <f>(BI9-BH9)*Elec_emissions/1000+(BG9-BF9)*Gas_emissions</f>
        <v>-2025.1401127230997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6321</v>
      </c>
      <c r="F10" s="30">
        <v>35.096672984358307</v>
      </c>
      <c r="G10" s="31">
        <v>27.22338985542482</v>
      </c>
      <c r="H10" s="31">
        <v>299.81054660604434</v>
      </c>
      <c r="I10" s="30">
        <v>901.09710346218753</v>
      </c>
      <c r="J10" s="37">
        <f t="shared" si="4"/>
        <v>-0.22433132429510935</v>
      </c>
      <c r="K10" s="38">
        <f t="shared" si="5"/>
        <v>2.0055550535593496</v>
      </c>
      <c r="L10" s="49">
        <f>kWh_in_MMBtu*(I10-H10)*Elec_source_E+(G10-F10)*Gas_source_E</f>
        <v>-2.1445869383285396</v>
      </c>
      <c r="M10" s="50">
        <f>(I10-H10)*Elec_emissions/1000+(G10-F10)*Gas_emissions</f>
        <v>-283.10196628439041</v>
      </c>
      <c r="N10" s="6"/>
      <c r="O10" s="16">
        <v>3</v>
      </c>
      <c r="P10" s="17" t="s">
        <v>24</v>
      </c>
      <c r="Q10" s="18">
        <v>7241</v>
      </c>
      <c r="R10" s="18">
        <v>5157</v>
      </c>
      <c r="S10" s="30">
        <v>33.258547418890558</v>
      </c>
      <c r="T10" s="31">
        <v>25.660855062574353</v>
      </c>
      <c r="U10" s="31">
        <v>290.22559119506059</v>
      </c>
      <c r="V10" s="30">
        <v>870.44464646487074</v>
      </c>
      <c r="W10" s="37">
        <f t="shared" si="6"/>
        <v>-0.22844330092422449</v>
      </c>
      <c r="X10" s="38">
        <f t="shared" si="0"/>
        <v>1.9992001838316353</v>
      </c>
      <c r="Y10" s="49">
        <f>kWh_in_MMBtu*(V10-U10)*Elec_source_E+(T10-S10)*Gas_source_E</f>
        <v>-2.0697387878944369</v>
      </c>
      <c r="Z10" s="50">
        <f>(V10-U10)*Elec_emissions/1000+(T10-S10)*Gas_emissions</f>
        <v>-273.22227001617819</v>
      </c>
      <c r="AA10" s="6"/>
      <c r="AB10" s="16">
        <v>3</v>
      </c>
      <c r="AC10" s="17" t="s">
        <v>24</v>
      </c>
      <c r="AD10" s="18">
        <v>2476</v>
      </c>
      <c r="AE10" s="18">
        <v>995</v>
      </c>
      <c r="AF10" s="30">
        <v>38.174064886243599</v>
      </c>
      <c r="AG10" s="31">
        <v>29.476585060505606</v>
      </c>
      <c r="AH10" s="31">
        <v>308.90975875127185</v>
      </c>
      <c r="AI10" s="30">
        <v>1025.2168434630869</v>
      </c>
      <c r="AJ10" s="37">
        <f t="shared" si="7"/>
        <v>-0.22783740352660781</v>
      </c>
      <c r="AK10" s="38">
        <f t="shared" si="1"/>
        <v>2.318823100983908</v>
      </c>
      <c r="AL10" s="49">
        <f>kWh_in_MMBtu*(AI10-AH10)*Elec_source_E+(AG10-AF10)*Gas_source_E</f>
        <v>-1.8115672917691148</v>
      </c>
      <c r="AM10" s="50">
        <f>(AI10-AH10)*Elec_emissions/1000+(AG10-AF10)*Gas_emissions</f>
        <v>-237.01903321250597</v>
      </c>
      <c r="AO10" s="16">
        <v>3</v>
      </c>
      <c r="AP10" s="17" t="s">
        <v>24</v>
      </c>
      <c r="AQ10" s="18">
        <v>211</v>
      </c>
      <c r="AR10" s="18">
        <v>149</v>
      </c>
      <c r="AS10" s="30">
        <v>68.49376134342107</v>
      </c>
      <c r="AT10" s="31">
        <v>57.45233696401467</v>
      </c>
      <c r="AU10" s="31">
        <v>511.54177435533364</v>
      </c>
      <c r="AV10" s="30">
        <v>1174.4176211246527</v>
      </c>
      <c r="AW10" s="37">
        <f t="shared" si="8"/>
        <v>-0.16120335871242011</v>
      </c>
      <c r="AX10" s="38">
        <f t="shared" si="2"/>
        <v>1.2958391279083763</v>
      </c>
      <c r="AY10" s="49">
        <f>kWh_in_MMBtu*(AV10-AU10)*Elec_source_E+(AT10-AS10)*Gas_source_E</f>
        <v>-4.9384943837749162</v>
      </c>
      <c r="AZ10" s="50">
        <f>(AV10-AU10)*Elec_emissions/1000+(AT10-AS10)*Gas_emissions</f>
        <v>-659.26790257015102</v>
      </c>
      <c r="BA10" s="6"/>
      <c r="BB10" s="16">
        <v>3</v>
      </c>
      <c r="BC10" s="17" t="s">
        <v>24</v>
      </c>
      <c r="BD10" s="18">
        <v>72</v>
      </c>
      <c r="BE10" s="18">
        <v>20</v>
      </c>
      <c r="BF10" s="30">
        <v>107.14879464637605</v>
      </c>
      <c r="BG10" s="31">
        <v>92.820868780134333</v>
      </c>
      <c r="BH10" s="31">
        <v>741.20784837094595</v>
      </c>
      <c r="BI10" s="30">
        <v>593.63821859014911</v>
      </c>
      <c r="BJ10" s="37">
        <f t="shared" si="9"/>
        <v>-0.1337198977695295</v>
      </c>
      <c r="BK10" s="38">
        <f t="shared" si="3"/>
        <v>-0.19909345280831933</v>
      </c>
      <c r="BL10" s="49">
        <f>kWh_in_MMBtu*(BI10-BH10)*Elec_source_E+(BG10-BF10)*Gas_source_E</f>
        <v>-17.197299475507176</v>
      </c>
      <c r="BM10" s="50">
        <f>(BI10-BH10)*Elec_emissions/1000+(BG10-BF10)*Gas_emissions</f>
        <v>-2320.7713440388106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8436</v>
      </c>
      <c r="F11" s="39">
        <v>39.933696355248529</v>
      </c>
      <c r="G11" s="40">
        <v>31.626835871230931</v>
      </c>
      <c r="H11" s="40">
        <v>324.99432671025897</v>
      </c>
      <c r="I11" s="39">
        <v>945.03954900755798</v>
      </c>
      <c r="J11" s="41">
        <f t="shared" si="4"/>
        <v>-0.20801631810188836</v>
      </c>
      <c r="K11" s="42">
        <f t="shared" si="5"/>
        <v>1.9078647574364758</v>
      </c>
      <c r="L11" s="51">
        <f>kWh_in_MMBtu*(I11-H11)*Elec_source_E+(G11-F11)*Gas_source_E</f>
        <v>-2.4163585477669098</v>
      </c>
      <c r="M11" s="52">
        <f>(I11-H11)*Elec_emissions/1000+(G11-F11)*Gas_emissions</f>
        <v>-319.56273793031414</v>
      </c>
      <c r="N11" s="6"/>
      <c r="O11" s="19">
        <v>4</v>
      </c>
      <c r="P11" s="14" t="s">
        <v>25</v>
      </c>
      <c r="Q11" s="13">
        <v>7241</v>
      </c>
      <c r="R11" s="13">
        <v>6867</v>
      </c>
      <c r="S11" s="39">
        <v>38.729486941191034</v>
      </c>
      <c r="T11" s="40">
        <v>30.825072501918918</v>
      </c>
      <c r="U11" s="40">
        <v>317.96878150378433</v>
      </c>
      <c r="V11" s="39">
        <v>914.03084035602501</v>
      </c>
      <c r="W11" s="41">
        <f t="shared" si="6"/>
        <v>-0.20409292927826828</v>
      </c>
      <c r="X11" s="42">
        <f t="shared" si="0"/>
        <v>1.8745930214697715</v>
      </c>
      <c r="Y11" s="51">
        <f>kWh_in_MMBtu*(V11-U11)*Elec_source_E+(T11-S11)*Gas_source_E</f>
        <v>-2.234452827954958</v>
      </c>
      <c r="Z11" s="52">
        <f>(V11-U11)*Elec_emissions/1000+(T11-S11)*Gas_emissions</f>
        <v>-295.27468900184317</v>
      </c>
      <c r="AA11" s="6"/>
      <c r="AB11" s="19">
        <v>4</v>
      </c>
      <c r="AC11" s="14" t="s">
        <v>25</v>
      </c>
      <c r="AD11" s="13">
        <v>2476</v>
      </c>
      <c r="AE11" s="13">
        <v>1329</v>
      </c>
      <c r="AF11" s="39">
        <v>36.988236899816407</v>
      </c>
      <c r="AG11" s="40">
        <v>27.364332431955194</v>
      </c>
      <c r="AH11" s="40">
        <v>306.52348868319194</v>
      </c>
      <c r="AI11" s="39">
        <v>1067.5595722246312</v>
      </c>
      <c r="AJ11" s="41">
        <f t="shared" si="7"/>
        <v>-0.26018824562867937</v>
      </c>
      <c r="AK11" s="42">
        <f t="shared" si="1"/>
        <v>2.4827985835956925</v>
      </c>
      <c r="AL11" s="51">
        <f>kWh_in_MMBtu*(AI11-AH11)*Elec_source_E+(AG11-AF11)*Gas_source_E</f>
        <v>-2.3425076053832719</v>
      </c>
      <c r="AM11" s="52">
        <f>(AI11-AH11)*Elec_emissions/1000+(AG11-AF11)*Gas_emissions</f>
        <v>-308.16749130634571</v>
      </c>
      <c r="AO11" s="19">
        <v>4</v>
      </c>
      <c r="AP11" s="14" t="s">
        <v>25</v>
      </c>
      <c r="AQ11" s="13">
        <v>211</v>
      </c>
      <c r="AR11" s="13">
        <v>204</v>
      </c>
      <c r="AS11" s="39">
        <v>89.681780926833383</v>
      </c>
      <c r="AT11" s="40">
        <v>77.534522617453277</v>
      </c>
      <c r="AU11" s="40">
        <v>619.04557963901459</v>
      </c>
      <c r="AV11" s="39">
        <v>1248.4483669324634</v>
      </c>
      <c r="AW11" s="41">
        <f t="shared" si="8"/>
        <v>-0.13544845099909883</v>
      </c>
      <c r="AX11" s="42">
        <f t="shared" si="2"/>
        <v>1.0167309290221793</v>
      </c>
      <c r="AY11" s="51">
        <f>kWh_in_MMBtu*(AV11-AU11)*Elec_source_E+(AT11-AS11)*Gas_source_E</f>
        <v>-6.502211365892121</v>
      </c>
      <c r="AZ11" s="52">
        <f>(AV11-AU11)*Elec_emissions/1000+(AT11-AS11)*Gas_emissions</f>
        <v>-870.49531875420109</v>
      </c>
      <c r="BA11" s="6"/>
      <c r="BB11" s="19">
        <v>4</v>
      </c>
      <c r="BC11" s="14" t="s">
        <v>25</v>
      </c>
      <c r="BD11" s="13">
        <v>72</v>
      </c>
      <c r="BE11" s="13">
        <v>36</v>
      </c>
      <c r="BF11" s="39">
        <v>96.467374410830701</v>
      </c>
      <c r="BG11" s="40">
        <v>81.777058972161711</v>
      </c>
      <c r="BH11" s="40">
        <v>680.70841208183504</v>
      </c>
      <c r="BI11" s="39">
        <v>617.60323228261268</v>
      </c>
      <c r="BJ11" s="41">
        <f t="shared" si="9"/>
        <v>-0.15228273318714539</v>
      </c>
      <c r="BK11" s="42">
        <f t="shared" si="3"/>
        <v>-9.2705156391744176E-2</v>
      </c>
      <c r="BL11" s="51">
        <f>kWh_in_MMBtu*(BI11-BH11)*Elec_source_E+(BG11-BF11)*Gas_source_E</f>
        <v>-16.68803925559191</v>
      </c>
      <c r="BM11" s="52">
        <f>(BI11-BH11)*Elec_emissions/1000+(BG11-BF11)*Gas_emissions</f>
        <v>-2251.2313009124109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42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42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42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42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42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1571</v>
      </c>
      <c r="F23" s="30">
        <v>43.684330893937656</v>
      </c>
      <c r="G23" s="30">
        <v>33.762313860145611</v>
      </c>
      <c r="H23" s="30">
        <v>321.61990665454186</v>
      </c>
      <c r="I23" s="30">
        <v>1156.8544063199074</v>
      </c>
      <c r="J23" s="32">
        <f>(G23-F23)/F23</f>
        <v>-0.22712988457765265</v>
      </c>
      <c r="K23" s="36">
        <f t="shared" ref="K23:K26" si="10">(I23-H23)/H23</f>
        <v>2.5969614516507744</v>
      </c>
      <c r="L23" s="49">
        <f>kWh_in_MMBtu*(I23-H23)*Elec_source_E+(G23-F23)*Gas_source_E</f>
        <v>-1.8730922033357817</v>
      </c>
      <c r="M23" s="50">
        <f>(I23-H23)*Elec_emissions/1000+(G23-F23)*Gas_emissions</f>
        <v>-244.10554145398919</v>
      </c>
      <c r="N23" s="6"/>
      <c r="O23" s="16">
        <v>1</v>
      </c>
      <c r="P23" s="17" t="s">
        <v>22</v>
      </c>
      <c r="Q23" s="18">
        <v>3779</v>
      </c>
      <c r="R23" s="18">
        <v>1209</v>
      </c>
      <c r="S23" s="30">
        <v>41.826453716477523</v>
      </c>
      <c r="T23" s="30">
        <v>32.842673791275381</v>
      </c>
      <c r="U23" s="30">
        <v>308.36477473733436</v>
      </c>
      <c r="V23" s="30">
        <v>1010.9230220115788</v>
      </c>
      <c r="W23" s="32">
        <f>(T23-S23)/S23</f>
        <v>-0.2147870337298757</v>
      </c>
      <c r="X23" s="36">
        <f t="shared" ref="X23:X26" si="11">(V23-U23)/U23</f>
        <v>2.2783349618084126</v>
      </c>
      <c r="Y23" s="49">
        <f>kWh_in_MMBtu*(V23-U23)*Elec_source_E+(T23-S23)*Gas_source_E</f>
        <v>-2.270827574105609</v>
      </c>
      <c r="Z23" s="50">
        <f>(V23-U23)*Elec_emissions/1000+(T23-S23)*Gas_emissions</f>
        <v>-299.09595746796356</v>
      </c>
      <c r="AA23" s="6"/>
      <c r="AB23" s="16">
        <v>1</v>
      </c>
      <c r="AC23" s="17" t="s">
        <v>22</v>
      </c>
      <c r="AD23" s="18">
        <v>1341</v>
      </c>
      <c r="AE23" s="18">
        <v>308</v>
      </c>
      <c r="AF23" s="30">
        <v>46.691166501502003</v>
      </c>
      <c r="AG23" s="30">
        <v>33.790943090055741</v>
      </c>
      <c r="AH23" s="30">
        <v>343.86123163804473</v>
      </c>
      <c r="AI23" s="30">
        <v>1645.3388523420554</v>
      </c>
      <c r="AJ23" s="32">
        <f>(AG23-AF23)/AF23</f>
        <v>-0.27628830843262991</v>
      </c>
      <c r="AK23" s="36">
        <f t="shared" ref="AK23:AK26" si="12">(AI23-AH23)/AH23</f>
        <v>3.7848919882715135</v>
      </c>
      <c r="AL23" s="49">
        <f>kWh_in_MMBtu*(AI23-AH23)*Elec_source_E+(AG23-AF23)*Gas_source_E</f>
        <v>-0.12780204403368067</v>
      </c>
      <c r="AM23" s="50">
        <f>(AI23-AH23)*Elec_emissions/1000+(AG23-AF23)*Gas_emissions</f>
        <v>-3.9843809789690567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9</v>
      </c>
      <c r="BF23" s="30">
        <v>82.90071981419527</v>
      </c>
      <c r="BG23" s="30">
        <v>73.981785772616746</v>
      </c>
      <c r="BH23" s="30">
        <v>553.86257883334497</v>
      </c>
      <c r="BI23" s="30">
        <v>492.9165205164893</v>
      </c>
      <c r="BJ23" s="32">
        <f>(BG23-BF23)/BF23</f>
        <v>-0.10758572496799136</v>
      </c>
      <c r="BK23" s="36">
        <f t="shared" ref="BK23:BK26" si="14">(BI23-BH23)/BH23</f>
        <v>-0.11003823086447242</v>
      </c>
      <c r="BL23" s="49">
        <f>kWh_in_MMBtu*(BI23-BH23)*Elec_source_E+(BG23-BF23)*Gas_source_E</f>
        <v>-10.374118273359541</v>
      </c>
      <c r="BM23" s="50">
        <f>(BI23-BH23)*Elec_emissions/1000+(BG23-BF23)*Gas_emissions</f>
        <v>-1399.6988729047512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1854</v>
      </c>
      <c r="F24" s="30">
        <v>43.399577154590915</v>
      </c>
      <c r="G24" s="31">
        <v>34.323249259759876</v>
      </c>
      <c r="H24" s="31">
        <v>323.35339503653694</v>
      </c>
      <c r="I24" s="30">
        <v>998.21585937221812</v>
      </c>
      <c r="J24" s="37">
        <f t="shared" ref="J24:J26" si="15">(G24-F24)/F24</f>
        <v>-0.20913401673248611</v>
      </c>
      <c r="K24" s="38">
        <f t="shared" si="10"/>
        <v>2.0870740022984013</v>
      </c>
      <c r="L24" s="49">
        <f>kWh_in_MMBtu*(I24-H24)*Elec_source_E+(G24-F24)*Gas_source_E</f>
        <v>-2.6682121266847032</v>
      </c>
      <c r="M24" s="50">
        <f>(I24-H24)*Elec_emissions/1000+(G24-F24)*Gas_emissions</f>
        <v>-352.97017739608248</v>
      </c>
      <c r="N24" s="6"/>
      <c r="O24" s="16">
        <v>2</v>
      </c>
      <c r="P24" s="17" t="s">
        <v>23</v>
      </c>
      <c r="Q24" s="18">
        <v>3779</v>
      </c>
      <c r="R24" s="18">
        <v>1369</v>
      </c>
      <c r="S24" s="30">
        <v>41.495071628324972</v>
      </c>
      <c r="T24" s="31">
        <v>32.952188647350887</v>
      </c>
      <c r="U24" s="31">
        <v>309.48049113495784</v>
      </c>
      <c r="V24" s="30">
        <v>902.93224010877145</v>
      </c>
      <c r="W24" s="37">
        <f t="shared" ref="W24:W26" si="16">(T24-S24)/S24</f>
        <v>-0.20587705107472626</v>
      </c>
      <c r="X24" s="38">
        <f t="shared" si="11"/>
        <v>1.9175740183087082</v>
      </c>
      <c r="Y24" s="49">
        <f>kWh_in_MMBtu*(V24-U24)*Elec_source_E+(T24-S24)*Gas_source_E</f>
        <v>-2.958329159097417</v>
      </c>
      <c r="Z24" s="50">
        <f>(V24-U24)*Elec_emissions/1000+(T24-S24)*Gas_emissions</f>
        <v>-392.92495519526528</v>
      </c>
      <c r="AA24" s="6"/>
      <c r="AB24" s="16">
        <v>2</v>
      </c>
      <c r="AC24" s="17" t="s">
        <v>23</v>
      </c>
      <c r="AD24" s="18">
        <v>1341</v>
      </c>
      <c r="AE24" s="18">
        <v>422</v>
      </c>
      <c r="AF24" s="30">
        <v>44.415291041165261</v>
      </c>
      <c r="AG24" s="31">
        <v>34.259553029747714</v>
      </c>
      <c r="AH24" s="31">
        <v>334.01394937987789</v>
      </c>
      <c r="AI24" s="30">
        <v>1246.2358001825421</v>
      </c>
      <c r="AJ24" s="37">
        <f t="shared" ref="AJ24:AJ26" si="17">(AG24-AF24)/AF24</f>
        <v>-0.22865409126791361</v>
      </c>
      <c r="AK24" s="38">
        <f t="shared" si="12"/>
        <v>2.7310890832441967</v>
      </c>
      <c r="AL24" s="49">
        <f>kWh_in_MMBtu*(AI24-AH24)*Elec_source_E+(AG24-AF24)*Gas_source_E</f>
        <v>-1.3036320130743562</v>
      </c>
      <c r="AM24" s="50">
        <f>(AI24-AH24)*Elec_emissions/1000+(AG24-AF24)*Gas_emissions</f>
        <v>-166.52291661130562</v>
      </c>
      <c r="AO24" s="16">
        <v>2</v>
      </c>
      <c r="AP24" s="17" t="s">
        <v>23</v>
      </c>
      <c r="AQ24" s="18">
        <v>133</v>
      </c>
      <c r="AR24" s="18">
        <v>51</v>
      </c>
      <c r="AS24" s="30">
        <v>71.832303980301887</v>
      </c>
      <c r="AT24" s="31">
        <v>58.311553869486509</v>
      </c>
      <c r="AU24" s="31">
        <v>514.68666538801892</v>
      </c>
      <c r="AV24" s="30">
        <v>1597.4759292779243</v>
      </c>
      <c r="AW24" s="37">
        <f t="shared" ref="AW24:AW26" si="18">(AT24-AS24)/AS24</f>
        <v>-0.18822659669280672</v>
      </c>
      <c r="AX24" s="38">
        <f t="shared" si="13"/>
        <v>2.103783402030821</v>
      </c>
      <c r="AY24" s="49">
        <f>kWh_in_MMBtu*(AV24-AU24)*Elec_source_E+(AT24-AS24)*Gas_source_E</f>
        <v>-3.1454237962004381</v>
      </c>
      <c r="AZ24" s="50">
        <f>(AV24-AU24)*Elec_emissions/1000+(AT24-AS24)*Gas_emissions</f>
        <v>-413.17467659393833</v>
      </c>
      <c r="BA24" s="6"/>
      <c r="BB24" s="16">
        <v>2</v>
      </c>
      <c r="BC24" s="17" t="s">
        <v>23</v>
      </c>
      <c r="BD24" s="18">
        <v>46</v>
      </c>
      <c r="BE24" s="18">
        <v>12</v>
      </c>
      <c r="BF24" s="30">
        <v>104.11355525563086</v>
      </c>
      <c r="BG24" s="31">
        <v>91.028103622842195</v>
      </c>
      <c r="BH24" s="31">
        <v>717.95795507389437</v>
      </c>
      <c r="BI24" s="30">
        <v>599.59887474818629</v>
      </c>
      <c r="BJ24" s="37">
        <f t="shared" ref="BJ24:BJ26" si="19">(BG24-BF24)/BF24</f>
        <v>-0.12568441833207833</v>
      </c>
      <c r="BK24" s="38">
        <f t="shared" si="14"/>
        <v>-0.16485516942775041</v>
      </c>
      <c r="BL24" s="49">
        <f>kWh_in_MMBtu*(BI24-BH24)*Elec_source_E+(BG24-BF24)*Gas_source_E</f>
        <v>-15.530278412126647</v>
      </c>
      <c r="BM24" s="50">
        <f>(BI24-BH24)*Elec_emissions/1000+(BG24-BF24)*Gas_emissions</f>
        <v>-2095.6554928135129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2793</v>
      </c>
      <c r="F25" s="30">
        <v>43.42734815773165</v>
      </c>
      <c r="G25" s="31">
        <v>35.650275446465159</v>
      </c>
      <c r="H25" s="31">
        <v>329.26045192276877</v>
      </c>
      <c r="I25" s="30">
        <v>850.25943280732281</v>
      </c>
      <c r="J25" s="37">
        <f t="shared" si="15"/>
        <v>-0.17908237645594965</v>
      </c>
      <c r="K25" s="38">
        <f t="shared" si="10"/>
        <v>1.5823308807422745</v>
      </c>
      <c r="L25" s="49">
        <f>kWh_in_MMBtu*(I25-H25)*Elec_source_E+(G25-F25)*Gas_source_E</f>
        <v>-2.8992653948271112</v>
      </c>
      <c r="M25" s="50">
        <f>(I25-H25)*Elec_emissions/1000+(G25-F25)*Gas_emissions</f>
        <v>-385.69717035003282</v>
      </c>
      <c r="N25" s="6"/>
      <c r="O25" s="16">
        <v>3</v>
      </c>
      <c r="P25" s="17" t="s">
        <v>24</v>
      </c>
      <c r="Q25" s="18">
        <v>3779</v>
      </c>
      <c r="R25" s="18">
        <v>2004</v>
      </c>
      <c r="S25" s="30">
        <v>41.715961769542794</v>
      </c>
      <c r="T25" s="31">
        <v>34.56637976779087</v>
      </c>
      <c r="U25" s="31">
        <v>318.24558564702608</v>
      </c>
      <c r="V25" s="30">
        <v>753.73822284397158</v>
      </c>
      <c r="W25" s="37">
        <f t="shared" si="16"/>
        <v>-0.17138720284694237</v>
      </c>
      <c r="X25" s="38">
        <f t="shared" si="11"/>
        <v>1.3684168982628435</v>
      </c>
      <c r="Y25" s="49">
        <f>kWh_in_MMBtu*(V25-U25)*Elec_source_E+(T25-S25)*Gas_source_E</f>
        <v>-3.1307197468904855</v>
      </c>
      <c r="Z25" s="50">
        <f>(V25-U25)*Elec_emissions/1000+(T25-S25)*Gas_emissions</f>
        <v>-417.78225977317402</v>
      </c>
      <c r="AA25" s="6"/>
      <c r="AB25" s="16">
        <v>3</v>
      </c>
      <c r="AC25" s="17" t="s">
        <v>24</v>
      </c>
      <c r="AD25" s="18">
        <v>1341</v>
      </c>
      <c r="AE25" s="18">
        <v>696</v>
      </c>
      <c r="AF25" s="30">
        <v>42.833234243439016</v>
      </c>
      <c r="AG25" s="31">
        <v>33.882341121992724</v>
      </c>
      <c r="AH25" s="31">
        <v>325.9076009554899</v>
      </c>
      <c r="AI25" s="30">
        <v>1080.7789333773731</v>
      </c>
      <c r="AJ25" s="37">
        <f t="shared" si="17"/>
        <v>-0.20897075085609126</v>
      </c>
      <c r="AK25" s="38">
        <f t="shared" si="12"/>
        <v>2.3162127247378255</v>
      </c>
      <c r="AL25" s="49">
        <f>kWh_in_MMBtu*(AI25-AH25)*Elec_source_E+(AG25-AF25)*Gas_source_E</f>
        <v>-1.6749242204568606</v>
      </c>
      <c r="AM25" s="50">
        <f>(AI25-AH25)*Elec_emissions/1000+(AG25-AF25)*Gas_emissions</f>
        <v>-218.19837151118668</v>
      </c>
      <c r="AO25" s="16">
        <v>3</v>
      </c>
      <c r="AP25" s="17" t="s">
        <v>24</v>
      </c>
      <c r="AQ25" s="18">
        <v>133</v>
      </c>
      <c r="AR25" s="18">
        <v>75</v>
      </c>
      <c r="AS25" s="30">
        <v>77.580947444273889</v>
      </c>
      <c r="AT25" s="31">
        <v>65.725073394781035</v>
      </c>
      <c r="AU25" s="31">
        <v>545.24604330469117</v>
      </c>
      <c r="AV25" s="30">
        <v>1342.8244975379619</v>
      </c>
      <c r="AW25" s="37">
        <f t="shared" si="18"/>
        <v>-0.15281940270204725</v>
      </c>
      <c r="AX25" s="38">
        <f t="shared" si="13"/>
        <v>1.4627863219313131</v>
      </c>
      <c r="AY25" s="49">
        <f>kWh_in_MMBtu*(AV25-AU25)*Elec_source_E+(AT25-AS25)*Gas_source_E</f>
        <v>-4.3841368246617627</v>
      </c>
      <c r="AZ25" s="50">
        <f>(AV25-AU25)*Elec_emissions/1000+(AT25-AS25)*Gas_emissions</f>
        <v>-583.13441282027406</v>
      </c>
      <c r="BA25" s="6"/>
      <c r="BB25" s="16">
        <v>3</v>
      </c>
      <c r="BC25" s="17" t="s">
        <v>24</v>
      </c>
      <c r="BD25" s="18">
        <v>46</v>
      </c>
      <c r="BE25" s="18">
        <v>18</v>
      </c>
      <c r="BF25" s="30">
        <v>114.62744036814362</v>
      </c>
      <c r="BG25" s="31">
        <v>99.372463433820229</v>
      </c>
      <c r="BH25" s="31">
        <v>785.28583726565353</v>
      </c>
      <c r="BI25" s="30">
        <v>630.51235030754481</v>
      </c>
      <c r="BJ25" s="37">
        <f t="shared" si="19"/>
        <v>-0.13308311592171729</v>
      </c>
      <c r="BK25" s="38">
        <f t="shared" si="14"/>
        <v>-0.19709191177702415</v>
      </c>
      <c r="BL25" s="49">
        <f>kWh_in_MMBtu*(BI25-BH25)*Elec_source_E+(BG25-BF25)*Gas_source_E</f>
        <v>-18.284908649773971</v>
      </c>
      <c r="BM25" s="50">
        <f>(BI25-BH25)*Elec_emissions/1000+(BG25-BF25)*Gas_emissions</f>
        <v>-2467.5222593826293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4571</v>
      </c>
      <c r="F26" s="39">
        <v>49.168036420938265</v>
      </c>
      <c r="G26" s="40">
        <v>42.228720832856609</v>
      </c>
      <c r="H26" s="40">
        <v>363.27226942448254</v>
      </c>
      <c r="I26" s="39">
        <v>778.83329891733285</v>
      </c>
      <c r="J26" s="41">
        <f t="shared" si="15"/>
        <v>-0.14113469020142808</v>
      </c>
      <c r="K26" s="42">
        <f t="shared" si="10"/>
        <v>1.1439382096277448</v>
      </c>
      <c r="L26" s="51">
        <f>kWh_in_MMBtu*(I26-H26)*Elec_source_E+(G26-F26)*Gas_source_E</f>
        <v>-3.1149144231002577</v>
      </c>
      <c r="M26" s="52">
        <f>(I26-H26)*Elec_emissions/1000+(G26-F26)*Gas_emissions</f>
        <v>-415.85365456539898</v>
      </c>
      <c r="N26" s="6"/>
      <c r="O26" s="19">
        <v>4</v>
      </c>
      <c r="P26" s="14" t="s">
        <v>25</v>
      </c>
      <c r="Q26" s="13">
        <v>3779</v>
      </c>
      <c r="R26" s="13">
        <v>3618</v>
      </c>
      <c r="S26" s="39">
        <v>48.234838359778166</v>
      </c>
      <c r="T26" s="40">
        <v>42.225808798788421</v>
      </c>
      <c r="U26" s="40">
        <v>357.61184314530641</v>
      </c>
      <c r="V26" s="39">
        <v>681.99544054537068</v>
      </c>
      <c r="W26" s="41">
        <f t="shared" si="16"/>
        <v>-0.12457861921644846</v>
      </c>
      <c r="X26" s="42">
        <f t="shared" si="11"/>
        <v>0.90708292697191051</v>
      </c>
      <c r="Y26" s="51">
        <f>kWh_in_MMBtu*(V26-U26)*Elec_source_E+(T26-S26)*Gas_source_E</f>
        <v>-3.0770357761416363</v>
      </c>
      <c r="Z26" s="52">
        <f>(V26-U26)*Elec_emissions/1000+(T26-S26)*Gas_emissions</f>
        <v>-411.67359484579902</v>
      </c>
      <c r="AA26" s="6"/>
      <c r="AB26" s="19">
        <v>4</v>
      </c>
      <c r="AC26" s="14" t="s">
        <v>25</v>
      </c>
      <c r="AD26" s="13">
        <v>1341</v>
      </c>
      <c r="AE26" s="13">
        <v>803</v>
      </c>
      <c r="AF26" s="39">
        <v>42.385294519178501</v>
      </c>
      <c r="AG26" s="40">
        <v>32.309572152256649</v>
      </c>
      <c r="AH26" s="40">
        <v>323.7904651759136</v>
      </c>
      <c r="AI26" s="39">
        <v>1143.4625181426561</v>
      </c>
      <c r="AJ26" s="41">
        <f t="shared" si="17"/>
        <v>-0.23771740838943065</v>
      </c>
      <c r="AK26" s="42">
        <f t="shared" si="12"/>
        <v>2.531489160810894</v>
      </c>
      <c r="AL26" s="51">
        <f>kWh_in_MMBtu*(AI26-AH26)*Elec_source_E+(AG26-AF26)*Gas_source_E</f>
        <v>-2.207240443167267</v>
      </c>
      <c r="AM26" s="52">
        <f>(AI26-AH26)*Elec_emissions/1000+(AG26-AF26)*Gas_emissions</f>
        <v>-289.32802292386873</v>
      </c>
      <c r="AO26" s="19">
        <v>4</v>
      </c>
      <c r="AP26" s="14" t="s">
        <v>25</v>
      </c>
      <c r="AQ26" s="13">
        <v>133</v>
      </c>
      <c r="AR26" s="13">
        <v>126</v>
      </c>
      <c r="AS26" s="39">
        <v>106.85875684463477</v>
      </c>
      <c r="AT26" s="40">
        <v>95.016074605331212</v>
      </c>
      <c r="AU26" s="40">
        <v>698.59308642738893</v>
      </c>
      <c r="AV26" s="39">
        <v>1247.4707116074337</v>
      </c>
      <c r="AW26" s="41">
        <f t="shared" si="18"/>
        <v>-0.11082556628018793</v>
      </c>
      <c r="AX26" s="42">
        <f t="shared" si="13"/>
        <v>0.78569003307348728</v>
      </c>
      <c r="AY26" s="51">
        <f>kWh_in_MMBtu*(AV26-AU26)*Elec_source_E+(AT26-AS26)*Gas_source_E</f>
        <v>-7.0323148260167221</v>
      </c>
      <c r="AZ26" s="52">
        <f>(AV26-AU26)*Elec_emissions/1000+(AT26-AS26)*Gas_emissions</f>
        <v>-942.80622216583765</v>
      </c>
      <c r="BA26" s="6"/>
      <c r="BB26" s="19">
        <v>4</v>
      </c>
      <c r="BC26" s="14" t="s">
        <v>25</v>
      </c>
      <c r="BD26" s="13">
        <v>46</v>
      </c>
      <c r="BE26" s="13">
        <v>24</v>
      </c>
      <c r="BF26" s="39">
        <v>113.91060137944801</v>
      </c>
      <c r="BG26" s="40">
        <v>97.412285601552455</v>
      </c>
      <c r="BH26" s="40">
        <v>777.14260889517266</v>
      </c>
      <c r="BI26" s="39">
        <v>716.90807195370724</v>
      </c>
      <c r="BJ26" s="41">
        <f t="shared" si="19"/>
        <v>-0.14483564811441876</v>
      </c>
      <c r="BK26" s="42">
        <f t="shared" si="14"/>
        <v>-7.7507700970222249E-2</v>
      </c>
      <c r="BL26" s="51">
        <f>kWh_in_MMBtu*(BI26-BH26)*Elec_source_E+(BG26-BF26)*Gas_source_E</f>
        <v>-18.62802691537653</v>
      </c>
      <c r="BM26" s="52">
        <f>(BI26-BH26)*Elec_emissions/1000+(BG26-BF26)*Gas_emissions</f>
        <v>-2512.8334360635372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42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42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42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42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42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2848</v>
      </c>
      <c r="F38" s="30">
        <v>27.230717651892441</v>
      </c>
      <c r="G38" s="30">
        <v>20.266854259068229</v>
      </c>
      <c r="H38" s="30">
        <v>266.80567918074797</v>
      </c>
      <c r="I38" s="30">
        <v>893.97466679789773</v>
      </c>
      <c r="J38" s="32">
        <f>(G38-F38)/F38</f>
        <v>-0.25573558074552794</v>
      </c>
      <c r="K38" s="36">
        <f t="shared" ref="K38:K41" si="20">(I38-H38)/H38</f>
        <v>2.3506583126076301</v>
      </c>
      <c r="L38" s="49">
        <f>kWh_in_MMBtu*(I38-H38)*Elec_source_E+(G38-F38)*Gas_source_E</f>
        <v>-0.87622566078449804</v>
      </c>
      <c r="M38" s="50">
        <f>(I38-H38)*Elec_emissions/1000+(G38-F38)*Gas_emissions</f>
        <v>-111.7842107498235</v>
      </c>
      <c r="N38" s="6"/>
      <c r="O38" s="16">
        <v>1</v>
      </c>
      <c r="P38" s="17" t="s">
        <v>22</v>
      </c>
      <c r="Q38" s="18">
        <v>3462</v>
      </c>
      <c r="R38" s="18">
        <v>2657</v>
      </c>
      <c r="S38" s="30">
        <v>26.36610098426085</v>
      </c>
      <c r="T38" s="30">
        <v>19.394923290389375</v>
      </c>
      <c r="U38" s="30">
        <v>261.26435235636296</v>
      </c>
      <c r="V38" s="30">
        <v>901.23506673035524</v>
      </c>
      <c r="W38" s="32">
        <f>(T38-S38)/S38</f>
        <v>-0.26439926396522923</v>
      </c>
      <c r="X38" s="36">
        <f t="shared" ref="X38:X41" si="21">(V38-U38)/U38</f>
        <v>2.4495140978937537</v>
      </c>
      <c r="Y38" s="49">
        <f>kWh_in_MMBtu*(V38-U38)*Elec_source_E+(T38-S38)*Gas_source_E</f>
        <v>-0.74714471246813297</v>
      </c>
      <c r="Z38" s="50">
        <f>(V38-U38)*Elec_emissions/1000+(T38-S38)*Gas_emissions</f>
        <v>-94.245702299322147</v>
      </c>
      <c r="AA38" s="6"/>
      <c r="AB38" s="16">
        <v>1</v>
      </c>
      <c r="AC38" s="17" t="s">
        <v>22</v>
      </c>
      <c r="AD38" s="18">
        <v>1135</v>
      </c>
      <c r="AE38" s="18">
        <v>129</v>
      </c>
      <c r="AF38" s="30">
        <v>30.772628274498675</v>
      </c>
      <c r="AG38" s="30">
        <v>24.966959136182584</v>
      </c>
      <c r="AH38" s="30">
        <v>282.87024810102758</v>
      </c>
      <c r="AI38" s="30">
        <v>677.59454341580488</v>
      </c>
      <c r="AJ38" s="32">
        <f>(AG38-AF38)/AF38</f>
        <v>-0.18866341498451913</v>
      </c>
      <c r="AK38" s="36">
        <f t="shared" ref="AK38:AK41" si="22">(AI38-AH38)/AH38</f>
        <v>1.3954252805470049</v>
      </c>
      <c r="AL38" s="49">
        <f>kWh_in_MMBtu*(AI38-AH38)*Elec_source_E+(AG38-AF38)*Gas_source_E</f>
        <v>-2.1023150202512921</v>
      </c>
      <c r="AM38" s="50">
        <f>(AI38-AH38)*Elec_emissions/1000+(AG38-AF38)*Gas_emissions</f>
        <v>-279.50423794477922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47.798638601370243</v>
      </c>
      <c r="AU38" s="30">
        <v>470.96286900339044</v>
      </c>
      <c r="AV38" s="30">
        <v>1043.7498690152099</v>
      </c>
      <c r="AW38" s="32">
        <f>(AT38-AS38)/AS38</f>
        <v>-0.16007817638412625</v>
      </c>
      <c r="AX38" s="36">
        <f t="shared" ref="AX38:AX41" si="23">(AV38-AU38)/AU38</f>
        <v>1.2162041589900712</v>
      </c>
      <c r="AY38" s="49">
        <f>kWh_in_MMBtu*(AV38-AU38)*Elec_source_E+(AT38-AS38)*Gas_source_E</f>
        <v>-3.7975014829459752</v>
      </c>
      <c r="AZ38" s="50">
        <f>(AV38-AU38)*Elec_emissions/1000+(AT38-AS38)*Gas_emissions</f>
        <v>-506.30813959839077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2982</v>
      </c>
      <c r="F39" s="30">
        <v>27.536381464157756</v>
      </c>
      <c r="G39" s="31">
        <v>20.438392070846142</v>
      </c>
      <c r="H39" s="31">
        <v>269.26005437020802</v>
      </c>
      <c r="I39" s="30">
        <v>861.86518692196717</v>
      </c>
      <c r="J39" s="37">
        <f t="shared" ref="J39:J41" si="25">(G39-F39)/F39</f>
        <v>-0.25776768826908453</v>
      </c>
      <c r="K39" s="38">
        <f t="shared" si="20"/>
        <v>2.2008653824936881</v>
      </c>
      <c r="L39" s="49">
        <f>kWh_in_MMBtu*(I39-H39)*Elec_source_E+(G39-F39)*Gas_source_E</f>
        <v>-1.392458908213829</v>
      </c>
      <c r="M39" s="50">
        <f>(I39-H39)*Elec_emissions/1000+(G39-F39)*Gas_emissions</f>
        <v>-181.75657808654955</v>
      </c>
      <c r="N39" s="6"/>
      <c r="O39" s="16">
        <v>2</v>
      </c>
      <c r="P39" s="17" t="s">
        <v>23</v>
      </c>
      <c r="Q39" s="18">
        <v>3462</v>
      </c>
      <c r="R39" s="18">
        <v>2770</v>
      </c>
      <c r="S39" s="30">
        <v>26.741527913006898</v>
      </c>
      <c r="T39" s="31">
        <v>19.631790258975087</v>
      </c>
      <c r="U39" s="31">
        <v>264.19028442494044</v>
      </c>
      <c r="V39" s="30">
        <v>872.71922739460751</v>
      </c>
      <c r="W39" s="37">
        <f t="shared" ref="W39:W41" si="26">(T39-S39)/S39</f>
        <v>-0.26586878944092357</v>
      </c>
      <c r="X39" s="38">
        <f t="shared" si="21"/>
        <v>2.3033736622610634</v>
      </c>
      <c r="Y39" s="49">
        <f>kWh_in_MMBtu*(V39-U39)*Elec_source_E+(T39-S39)*Gas_source_E</f>
        <v>-1.2347863751043873</v>
      </c>
      <c r="Z39" s="50">
        <f>(V39-U39)*Elec_emissions/1000+(T39-S39)*Gas_emissions</f>
        <v>-160.33035206478053</v>
      </c>
      <c r="AA39" s="6"/>
      <c r="AB39" s="16">
        <v>2</v>
      </c>
      <c r="AC39" s="17" t="s">
        <v>23</v>
      </c>
      <c r="AD39" s="18">
        <v>1135</v>
      </c>
      <c r="AE39" s="18">
        <v>147</v>
      </c>
      <c r="AF39" s="30">
        <v>29.750452106730588</v>
      </c>
      <c r="AG39" s="31">
        <v>24.004553717312028</v>
      </c>
      <c r="AH39" s="31">
        <v>278.34993690509395</v>
      </c>
      <c r="AI39" s="30">
        <v>598.57335449190828</v>
      </c>
      <c r="AJ39" s="37">
        <f t="shared" ref="AJ39:AJ41" si="27">(AG39-AF39)/AF39</f>
        <v>-0.19313650659173134</v>
      </c>
      <c r="AK39" s="38">
        <f t="shared" si="22"/>
        <v>1.1504346692056104</v>
      </c>
      <c r="AL39" s="49">
        <f>kWh_in_MMBtu*(AI39-AH39)*Elec_source_E+(AG39-AF39)*Gas_source_E</f>
        <v>-2.8347611154465557</v>
      </c>
      <c r="AM39" s="50">
        <f>(AI39-AH39)*Elec_emissions/1000+(AG39-AF39)*Gas_emissions</f>
        <v>-379.04221407330033</v>
      </c>
      <c r="AO39" s="16">
        <v>2</v>
      </c>
      <c r="AP39" s="17" t="s">
        <v>23</v>
      </c>
      <c r="AQ39" s="18">
        <v>78</v>
      </c>
      <c r="AR39" s="18">
        <v>64</v>
      </c>
      <c r="AS39" s="30">
        <v>56.388608198456645</v>
      </c>
      <c r="AT39" s="31">
        <v>46.693903405661651</v>
      </c>
      <c r="AU39" s="31">
        <v>464.7618823148876</v>
      </c>
      <c r="AV39" s="30">
        <v>1004.4681137924586</v>
      </c>
      <c r="AW39" s="37">
        <f t="shared" ref="AW39:AW41" si="28">(AT39-AS39)/AS39</f>
        <v>-0.17192665509095395</v>
      </c>
      <c r="AX39" s="38">
        <f t="shared" si="23"/>
        <v>1.1612532180767501</v>
      </c>
      <c r="AY39" s="49">
        <f>kWh_in_MMBtu*(AV39-AU39)*Elec_source_E+(AT39-AS39)*Gas_source_E</f>
        <v>-4.7892070964248123</v>
      </c>
      <c r="AZ39" s="50">
        <f>(AV39-AU39)*Elec_emissions/1000+(AT39-AS39)*Gas_emissions</f>
        <v>-640.38874397247594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57.26982269875343</v>
      </c>
      <c r="BG39" s="31">
        <v>50.146923495009204</v>
      </c>
      <c r="BH39" s="31">
        <v>464.19308167349618</v>
      </c>
      <c r="BI39" s="30">
        <v>373.48512521700923</v>
      </c>
      <c r="BJ39" s="37">
        <f t="shared" ref="BJ39:BJ41" si="29">(BG39-BF39)/BF39</f>
        <v>-0.12437438895544663</v>
      </c>
      <c r="BK39" s="38">
        <f t="shared" si="24"/>
        <v>-0.19540997063004281</v>
      </c>
      <c r="BL39" s="49">
        <f>kWh_in_MMBtu*(BI39-BH39)*Elec_source_E+(BG39-BF39)*Gas_source_E</f>
        <v>-8.7350671126753809</v>
      </c>
      <c r="BM39" s="50">
        <f>(BI39-BH39)*Elec_emissions/1000+(BG39-BF39)*Gas_emissions</f>
        <v>-1178.9555516381331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3528</v>
      </c>
      <c r="F40" s="30">
        <v>28.501555138770904</v>
      </c>
      <c r="G40" s="31">
        <v>20.552105429184454</v>
      </c>
      <c r="H40" s="31">
        <v>276.49603823030333</v>
      </c>
      <c r="I40" s="30">
        <v>941.34359273061864</v>
      </c>
      <c r="J40" s="37">
        <f t="shared" si="25"/>
        <v>-0.27891284075137174</v>
      </c>
      <c r="K40" s="38">
        <f t="shared" si="20"/>
        <v>2.4045464041931055</v>
      </c>
      <c r="L40" s="49">
        <f>kWh_in_MMBtu*(I40-H40)*Elec_source_E+(G40-F40)*Gas_source_E</f>
        <v>-1.5471331602671157</v>
      </c>
      <c r="M40" s="50">
        <f>(I40-H40)*Elec_emissions/1000+(G40-F40)*Gas_emissions</f>
        <v>-201.88076306574965</v>
      </c>
      <c r="N40" s="6"/>
      <c r="O40" s="16">
        <v>3</v>
      </c>
      <c r="P40" s="17" t="s">
        <v>24</v>
      </c>
      <c r="Q40" s="18">
        <v>3462</v>
      </c>
      <c r="R40" s="18">
        <v>3153</v>
      </c>
      <c r="S40" s="30">
        <v>27.883140391073528</v>
      </c>
      <c r="T40" s="31">
        <v>20.000635744701249</v>
      </c>
      <c r="U40" s="31">
        <v>272.41649862235528</v>
      </c>
      <c r="V40" s="30">
        <v>944.62151704408677</v>
      </c>
      <c r="W40" s="37">
        <f t="shared" si="26"/>
        <v>-0.28269787892671422</v>
      </c>
      <c r="X40" s="38">
        <f t="shared" si="21"/>
        <v>2.467563535326081</v>
      </c>
      <c r="Y40" s="49">
        <f>kWh_in_MMBtu*(V40-U40)*Elec_source_E+(T40-S40)*Gas_source_E</f>
        <v>-1.3953950385040264</v>
      </c>
      <c r="Z40" s="50">
        <f>(V40-U40)*Elec_emissions/1000+(T40-S40)*Gas_emissions</f>
        <v>-181.34208623152756</v>
      </c>
      <c r="AA40" s="6"/>
      <c r="AB40" s="16">
        <v>3</v>
      </c>
      <c r="AC40" s="17" t="s">
        <v>24</v>
      </c>
      <c r="AD40" s="18">
        <v>1135</v>
      </c>
      <c r="AE40" s="18">
        <v>299</v>
      </c>
      <c r="AF40" s="30">
        <v>27.328640563139832</v>
      </c>
      <c r="AG40" s="31">
        <v>19.221045867211267</v>
      </c>
      <c r="AH40" s="31">
        <v>269.34287522573521</v>
      </c>
      <c r="AI40" s="30">
        <v>895.88167764254388</v>
      </c>
      <c r="AJ40" s="37">
        <f t="shared" si="27"/>
        <v>-0.29667025248463624</v>
      </c>
      <c r="AK40" s="38">
        <f t="shared" si="22"/>
        <v>2.3261755184417221</v>
      </c>
      <c r="AL40" s="49">
        <f>kWh_in_MMBtu*(AI40-AH40)*Elec_source_E+(AG40-AF40)*Gas_source_E</f>
        <v>-2.1296394577666931</v>
      </c>
      <c r="AM40" s="50">
        <f>(AI40-AH40)*Elec_emissions/1000+(AG40-AF40)*Gas_emissions</f>
        <v>-280.8290015874594</v>
      </c>
      <c r="AO40" s="16">
        <v>3</v>
      </c>
      <c r="AP40" s="17" t="s">
        <v>24</v>
      </c>
      <c r="AQ40" s="18">
        <v>78</v>
      </c>
      <c r="AR40" s="18">
        <v>74</v>
      </c>
      <c r="AS40" s="30">
        <v>59.283775430394563</v>
      </c>
      <c r="AT40" s="31">
        <v>49.067806797697372</v>
      </c>
      <c r="AU40" s="31">
        <v>477.38204231206601</v>
      </c>
      <c r="AV40" s="30">
        <v>1003.7349761111636</v>
      </c>
      <c r="AW40" s="37">
        <f t="shared" si="28"/>
        <v>-0.17232317878762329</v>
      </c>
      <c r="AX40" s="38">
        <f t="shared" si="23"/>
        <v>1.1025821818723109</v>
      </c>
      <c r="AY40" s="49">
        <f>kWh_in_MMBtu*(AV40-AU40)*Elec_source_E+(AT40-AS40)*Gas_source_E</f>
        <v>-5.5003432612544971</v>
      </c>
      <c r="AZ40" s="50">
        <f>(AV40-AU40)*Elec_emissions/1000+(AT40-AS40)*Gas_emissions</f>
        <v>-736.43022326259904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33.856516896961317</v>
      </c>
      <c r="BH40" s="31">
        <v>344.50594831857825</v>
      </c>
      <c r="BI40" s="30">
        <v>261.77103313358697</v>
      </c>
      <c r="BJ40" s="37">
        <f t="shared" si="29"/>
        <v>-0.15020879958973185</v>
      </c>
      <c r="BK40" s="38">
        <f t="shared" si="24"/>
        <v>-0.24015525882439348</v>
      </c>
      <c r="BL40" s="49">
        <f>kWh_in_MMBtu*(BI40-BH40)*Elec_source_E+(BG40-BF40)*Gas_source_E</f>
        <v>-7.4088169071059422</v>
      </c>
      <c r="BM40" s="50">
        <f>(BI40-BH40)*Elec_emissions/1000+(BG40-BF40)*Gas_emissions</f>
        <v>-1000.0131059444334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3865</v>
      </c>
      <c r="F41" s="39">
        <v>29.012566099035013</v>
      </c>
      <c r="G41" s="40">
        <v>19.088358210276066</v>
      </c>
      <c r="H41" s="40">
        <v>279.72434581848563</v>
      </c>
      <c r="I41" s="39">
        <v>1141.6058540948538</v>
      </c>
      <c r="J41" s="41">
        <f t="shared" si="25"/>
        <v>-0.34206584329295281</v>
      </c>
      <c r="K41" s="42">
        <f t="shared" si="20"/>
        <v>3.0811816031045325</v>
      </c>
      <c r="L41" s="51">
        <f>kWh_in_MMBtu*(I41-H41)*Elec_source_E+(G41-F41)*Gas_source_E</f>
        <v>-1.590201004132739</v>
      </c>
      <c r="M41" s="52">
        <f>(I41-H41)*Elec_emissions/1000+(G41-F41)*Gas_emissions</f>
        <v>-205.68284661372559</v>
      </c>
      <c r="N41" s="6"/>
      <c r="O41" s="19">
        <v>4</v>
      </c>
      <c r="P41" s="14" t="s">
        <v>25</v>
      </c>
      <c r="Q41" s="13">
        <v>3462</v>
      </c>
      <c r="R41" s="13">
        <v>3249</v>
      </c>
      <c r="S41" s="39">
        <v>28.144580375340521</v>
      </c>
      <c r="T41" s="40">
        <v>18.129515739200169</v>
      </c>
      <c r="U41" s="40">
        <v>273.8233222797088</v>
      </c>
      <c r="V41" s="39">
        <v>1172.4192911146986</v>
      </c>
      <c r="W41" s="41">
        <f t="shared" si="26"/>
        <v>-0.3558434520102231</v>
      </c>
      <c r="X41" s="42">
        <f t="shared" si="21"/>
        <v>3.2816633782460634</v>
      </c>
      <c r="Y41" s="51">
        <f>kWh_in_MMBtu*(V41-U41)*Elec_source_E+(T41-S41)*Gas_source_E</f>
        <v>-1.2961748634920589</v>
      </c>
      <c r="Z41" s="52">
        <f>(V41-U41)*Elec_emissions/1000+(T41-S41)*Gas_emissions</f>
        <v>-165.65596282655633</v>
      </c>
      <c r="AA41" s="6"/>
      <c r="AB41" s="19">
        <v>4</v>
      </c>
      <c r="AC41" s="14" t="s">
        <v>25</v>
      </c>
      <c r="AD41" s="13">
        <v>1135</v>
      </c>
      <c r="AE41" s="13">
        <v>526</v>
      </c>
      <c r="AF41" s="39">
        <v>28.749002549345448</v>
      </c>
      <c r="AG41" s="40">
        <v>19.814850501533023</v>
      </c>
      <c r="AH41" s="40">
        <v>280.16344662301105</v>
      </c>
      <c r="AI41" s="39">
        <v>951.68492284787646</v>
      </c>
      <c r="AJ41" s="41">
        <f t="shared" si="27"/>
        <v>-0.3107638963291906</v>
      </c>
      <c r="AK41" s="42">
        <f t="shared" si="22"/>
        <v>2.396891829819852</v>
      </c>
      <c r="AL41" s="51">
        <f>kWh_in_MMBtu*(AI41-AH41)*Elec_source_E+(AG41-AF41)*Gas_source_E</f>
        <v>-2.5490086153822791</v>
      </c>
      <c r="AM41" s="52">
        <f>(AI41-AH41)*Elec_emissions/1000+(AG41-AF41)*Gas_emissions</f>
        <v>-336.92812459747222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61.934358290384957</v>
      </c>
      <c r="AT41" s="40">
        <v>49.295092483188988</v>
      </c>
      <c r="AU41" s="40">
        <v>490.54576098087114</v>
      </c>
      <c r="AV41" s="39">
        <v>1250.0276563036641</v>
      </c>
      <c r="AW41" s="41">
        <f t="shared" si="28"/>
        <v>-0.20407518792615245</v>
      </c>
      <c r="AX41" s="42">
        <f t="shared" si="23"/>
        <v>1.5482386267168438</v>
      </c>
      <c r="AY41" s="51">
        <f>kWh_in_MMBtu*(AV41-AU41)*Elec_source_E+(AT41-AS41)*Gas_source_E</f>
        <v>-5.6458903918445849</v>
      </c>
      <c r="AZ41" s="52">
        <f>(AV41-AU41)*Elec_emissions/1000+(AT41-AS41)*Gas_emissions</f>
        <v>-753.68539785846656</v>
      </c>
      <c r="BA41" s="6"/>
      <c r="BB41" s="19">
        <v>4</v>
      </c>
      <c r="BC41" s="14" t="s">
        <v>25</v>
      </c>
      <c r="BD41" s="13">
        <v>26</v>
      </c>
      <c r="BE41" s="13">
        <v>12</v>
      </c>
      <c r="BF41" s="39">
        <v>61.580920473596052</v>
      </c>
      <c r="BG41" s="40">
        <v>50.506605713380203</v>
      </c>
      <c r="BH41" s="40">
        <v>487.84001845515996</v>
      </c>
      <c r="BI41" s="39">
        <v>418.99355294042334</v>
      </c>
      <c r="BJ41" s="41">
        <f t="shared" si="29"/>
        <v>-0.17983353732044594</v>
      </c>
      <c r="BK41" s="42">
        <f t="shared" si="24"/>
        <v>-0.14112508795968054</v>
      </c>
      <c r="BL41" s="51">
        <f>kWh_in_MMBtu*(BI41-BH41)*Elec_source_E+(BG41-BF41)*Gas_source_E</f>
        <v>-12.808063936022666</v>
      </c>
      <c r="BM41" s="52">
        <f>(BI41-BH41)*Elec_emissions/1000+(BG41-BF41)*Gas_emissions</f>
        <v>-1728.0270306101568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42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42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42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568</v>
      </c>
      <c r="F53" s="30">
        <v>32.187813221492135</v>
      </c>
      <c r="G53" s="30">
        <v>24.667599164608831</v>
      </c>
      <c r="H53" s="30">
        <v>281.13976736195463</v>
      </c>
      <c r="I53" s="30">
        <v>1240.532744135573</v>
      </c>
      <c r="J53" s="32">
        <f>(G53-F53)/F53</f>
        <v>-0.23363544472980785</v>
      </c>
      <c r="K53" s="36">
        <f t="shared" ref="K53:K56" si="30">(I53-H53)/H53</f>
        <v>3.4125125227781941</v>
      </c>
      <c r="L53" s="49">
        <f>kWh_in_MMBtu*(I53-H53)*Elec_source_E+(G53-F53)*Gas_source_E</f>
        <v>2.0740967229653418</v>
      </c>
      <c r="M53" s="50">
        <f>(I53-H53)*Elec_emissions/1000+(G53-F53)*Gas_emissions</f>
        <v>289.48592186699534</v>
      </c>
      <c r="O53" s="16">
        <v>1</v>
      </c>
      <c r="P53" s="17" t="s">
        <v>22</v>
      </c>
      <c r="Q53" s="18">
        <v>794</v>
      </c>
      <c r="R53" s="18">
        <v>178</v>
      </c>
      <c r="S53" s="30">
        <v>43.571546098935222</v>
      </c>
      <c r="T53" s="30">
        <v>33.947191673307067</v>
      </c>
      <c r="U53" s="30">
        <v>316.42244954432476</v>
      </c>
      <c r="V53" s="30">
        <v>1103.1047249080291</v>
      </c>
      <c r="W53" s="32">
        <f>(T53-S53)/S53</f>
        <v>-0.22088622707522765</v>
      </c>
      <c r="X53" s="36">
        <f t="shared" ref="X53:X56" si="31">(V53-U53)/U53</f>
        <v>2.4861771865320987</v>
      </c>
      <c r="Y53" s="49">
        <f>kWh_in_MMBtu*(V53-U53)*Elec_source_E+(T53-S53)*Gas_source_E</f>
        <v>-2.0684334359448311</v>
      </c>
      <c r="Z53" s="50">
        <f>(V53-U53)*Elec_emissions/1000+(T53-S53)*Gas_emissions</f>
        <v>-270.94407218851279</v>
      </c>
      <c r="AB53" s="16">
        <v>1</v>
      </c>
      <c r="AC53" s="17" t="s">
        <v>22</v>
      </c>
      <c r="AD53" s="18">
        <v>661</v>
      </c>
      <c r="AE53" s="18">
        <v>390</v>
      </c>
      <c r="AF53" s="30">
        <v>26.992160779992471</v>
      </c>
      <c r="AG53" s="30">
        <v>20.432297968331163</v>
      </c>
      <c r="AH53" s="30">
        <v>265.03638934025753</v>
      </c>
      <c r="AI53" s="30">
        <v>810.99665522687133</v>
      </c>
      <c r="AJ53" s="32">
        <f>(AG53-AF53)/AF53</f>
        <v>-0.24302844315167635</v>
      </c>
      <c r="AK53" s="36">
        <f t="shared" ref="AK53:AK56" si="32">(AI53-AH53)/AH53</f>
        <v>2.0599445504281384</v>
      </c>
      <c r="AL53" s="49">
        <f>kWh_in_MMBtu*(AI53-AH53)*Elec_source_E+(AG53-AF53)*Gas_source_E</f>
        <v>-1.3052744996324499</v>
      </c>
      <c r="AM53" s="50">
        <f>(AI53-AH53)*Elec_emissions/1000+(AG53-AF53)*Gas_emissions</f>
        <v>-170.47360671507579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648</v>
      </c>
      <c r="F54" s="30">
        <v>32.683535179267594</v>
      </c>
      <c r="G54" s="31">
        <v>25.557863992438101</v>
      </c>
      <c r="H54" s="31">
        <v>284.83726820553898</v>
      </c>
      <c r="I54" s="30">
        <v>1163.3998839955077</v>
      </c>
      <c r="J54" s="37">
        <f t="shared" ref="J54:J56" si="35">(G54-F54)/F54</f>
        <v>-0.21802020949525608</v>
      </c>
      <c r="K54" s="38">
        <f t="shared" si="30"/>
        <v>3.0844370237254091</v>
      </c>
      <c r="L54" s="49">
        <f>kWh_in_MMBtu*(I54-H54)*Elec_source_E+(G54-F54)*Gas_source_E</f>
        <v>1.6387896574366776</v>
      </c>
      <c r="M54" s="50">
        <f>(I54-H54)*Elec_emissions/1000+(G54-F54)*Gas_emissions</f>
        <v>229.95637889467912</v>
      </c>
      <c r="O54" s="16">
        <v>2</v>
      </c>
      <c r="P54" s="17" t="s">
        <v>23</v>
      </c>
      <c r="Q54" s="18">
        <v>794</v>
      </c>
      <c r="R54" s="18">
        <v>231</v>
      </c>
      <c r="S54" s="30">
        <v>42.690555842803896</v>
      </c>
      <c r="T54" s="31">
        <v>34.506446642505296</v>
      </c>
      <c r="U54" s="31">
        <v>316.75411098755916</v>
      </c>
      <c r="V54" s="30">
        <v>908.59430385960752</v>
      </c>
      <c r="W54" s="37">
        <f t="shared" ref="W54:W56" si="36">(T54-S54)/S54</f>
        <v>-0.19170772173673042</v>
      </c>
      <c r="X54" s="38">
        <f t="shared" si="31"/>
        <v>1.8684530755633777</v>
      </c>
      <c r="Y54" s="49">
        <f>kWh_in_MMBtu*(V54-U54)*Elec_source_E+(T54-S54)*Gas_source_E</f>
        <v>-2.5845188374611334</v>
      </c>
      <c r="Z54" s="50">
        <f>(V54-U54)*Elec_emissions/1000+(T54-S54)*Gas_emissions</f>
        <v>-342.52841200793591</v>
      </c>
      <c r="AB54" s="16">
        <v>2</v>
      </c>
      <c r="AC54" s="17" t="s">
        <v>23</v>
      </c>
      <c r="AD54" s="18">
        <v>661</v>
      </c>
      <c r="AE54" s="18">
        <v>417</v>
      </c>
      <c r="AF54" s="30">
        <v>27.140077689394975</v>
      </c>
      <c r="AG54" s="31">
        <v>20.600735474055586</v>
      </c>
      <c r="AH54" s="31">
        <v>267.15671500974327</v>
      </c>
      <c r="AI54" s="30">
        <v>771.42173663564267</v>
      </c>
      <c r="AJ54" s="37">
        <f t="shared" ref="AJ54:AJ56" si="37">(AG54-AF54)/AF54</f>
        <v>-0.24094780752579223</v>
      </c>
      <c r="AK54" s="38">
        <f t="shared" si="32"/>
        <v>1.8875251614300945</v>
      </c>
      <c r="AL54" s="49">
        <f>kWh_in_MMBtu*(AI54-AH54)*Elec_source_E+(AG54-AF54)*Gas_source_E</f>
        <v>-1.7292906342897512</v>
      </c>
      <c r="AM54" s="50">
        <f>(AI54-AH54)*Elec_emissions/1000+(AG54-AF54)*Gas_emissions</f>
        <v>-228.08196421083233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864</v>
      </c>
      <c r="F55" s="30">
        <v>34.314781509992109</v>
      </c>
      <c r="G55" s="31">
        <v>27.661005608147175</v>
      </c>
      <c r="H55" s="31">
        <v>296.08425422532821</v>
      </c>
      <c r="I55" s="30">
        <v>1104.9498696485109</v>
      </c>
      <c r="J55" s="37">
        <f t="shared" si="35"/>
        <v>-0.19390407308603796</v>
      </c>
      <c r="K55" s="38">
        <f t="shared" si="30"/>
        <v>2.7318764975850889</v>
      </c>
      <c r="L55" s="49">
        <f>kWh_in_MMBtu*(I55-H55)*Elec_source_E+(G55-F55)*Gas_source_E</f>
        <v>1.4069889608381381</v>
      </c>
      <c r="M55" s="50">
        <f>(I55-H55)*Elec_emissions/1000+(G55-F55)*Gas_emissions</f>
        <v>197.98554725410224</v>
      </c>
      <c r="O55" s="16">
        <v>3</v>
      </c>
      <c r="P55" s="17" t="s">
        <v>24</v>
      </c>
      <c r="Q55" s="18">
        <v>794</v>
      </c>
      <c r="R55" s="18">
        <v>364</v>
      </c>
      <c r="S55" s="30">
        <v>42.589875729426026</v>
      </c>
      <c r="T55" s="31">
        <v>36.216875474410621</v>
      </c>
      <c r="U55" s="31">
        <v>322.50802246112477</v>
      </c>
      <c r="V55" s="30">
        <v>699.14673829760113</v>
      </c>
      <c r="W55" s="37">
        <f t="shared" si="36"/>
        <v>-0.14963650740620024</v>
      </c>
      <c r="X55" s="38">
        <f t="shared" si="31"/>
        <v>1.167842936005961</v>
      </c>
      <c r="Y55" s="49">
        <f>kWh_in_MMBtu*(V55-U55)*Elec_source_E+(T55-S55)*Gas_source_E</f>
        <v>-2.9143276787601504</v>
      </c>
      <c r="Z55" s="50">
        <f>(V55-U55)*Elec_emissions/1000+(T55-S55)*Gas_emissions</f>
        <v>-389.19834466102793</v>
      </c>
      <c r="AB55" s="16">
        <v>3</v>
      </c>
      <c r="AC55" s="17" t="s">
        <v>24</v>
      </c>
      <c r="AD55" s="18">
        <v>661</v>
      </c>
      <c r="AE55" s="18">
        <v>500</v>
      </c>
      <c r="AF55" s="30">
        <v>28.290512918244282</v>
      </c>
      <c r="AG55" s="31">
        <v>21.432332345507437</v>
      </c>
      <c r="AH55" s="31">
        <v>276.84775094966801</v>
      </c>
      <c r="AI55" s="30">
        <v>781.64679783045915</v>
      </c>
      <c r="AJ55" s="37">
        <f t="shared" si="37"/>
        <v>-0.24241980315295275</v>
      </c>
      <c r="AK55" s="38">
        <f t="shared" si="32"/>
        <v>1.8233814258890821</v>
      </c>
      <c r="AL55" s="49">
        <f>kWh_in_MMBtu*(AI55-AH55)*Elec_source_E+(AG55-AF55)*Gas_source_E</f>
        <v>-2.0711072424839045</v>
      </c>
      <c r="AM55" s="50">
        <f>(AI55-AH55)*Elec_emissions/1000+(AG55-AF55)*Gas_emissions</f>
        <v>-274.17473002764598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1248</v>
      </c>
      <c r="F56" s="39">
        <v>42.470994011591365</v>
      </c>
      <c r="G56" s="40">
        <v>35.473922653543696</v>
      </c>
      <c r="H56" s="40">
        <v>338.36208263679703</v>
      </c>
      <c r="I56" s="39">
        <v>1204.0657600231716</v>
      </c>
      <c r="J56" s="41">
        <f t="shared" si="35"/>
        <v>-0.16474941359126183</v>
      </c>
      <c r="K56" s="42">
        <f t="shared" si="30"/>
        <v>2.5585126756523544</v>
      </c>
      <c r="L56" s="51">
        <f>kWh_in_MMBtu*(I56-H56)*Elec_source_E+(G56-F56)*Gas_source_E</f>
        <v>1.6412974342826079</v>
      </c>
      <c r="M56" s="52">
        <f>(I56-H56)*Elec_emissions/1000+(G56-F56)*Gas_emissions</f>
        <v>230.16365728678124</v>
      </c>
      <c r="O56" s="19">
        <v>4</v>
      </c>
      <c r="P56" s="14" t="s">
        <v>25</v>
      </c>
      <c r="Q56" s="13">
        <v>794</v>
      </c>
      <c r="R56" s="13">
        <v>707</v>
      </c>
      <c r="S56" s="39">
        <v>52.576355931564805</v>
      </c>
      <c r="T56" s="40">
        <v>47.022834347987867</v>
      </c>
      <c r="U56" s="40">
        <v>380.35233553717256</v>
      </c>
      <c r="V56" s="39">
        <v>658.94396841505079</v>
      </c>
      <c r="W56" s="41">
        <f t="shared" si="36"/>
        <v>-0.10562773865129779</v>
      </c>
      <c r="X56" s="42">
        <f t="shared" si="31"/>
        <v>0.7324567429944201</v>
      </c>
      <c r="Y56" s="51">
        <f>kWh_in_MMBtu*(V56-U56)*Elec_source_E+(T56-S56)*Gas_source_E</f>
        <v>-3.0707745924419787</v>
      </c>
      <c r="Z56" s="52">
        <f>(V56-U56)*Elec_emissions/1000+(T56-S56)*Gas_emissions</f>
        <v>-411.29543858137492</v>
      </c>
      <c r="AB56" s="19">
        <v>4</v>
      </c>
      <c r="AC56" s="14" t="s">
        <v>25</v>
      </c>
      <c r="AD56" s="13">
        <v>661</v>
      </c>
      <c r="AE56" s="13">
        <v>541</v>
      </c>
      <c r="AF56" s="39">
        <v>29.264911058871895</v>
      </c>
      <c r="AG56" s="40">
        <v>20.381352287606436</v>
      </c>
      <c r="AH56" s="40">
        <v>283.48757468750779</v>
      </c>
      <c r="AI56" s="39">
        <v>956.09897913247642</v>
      </c>
      <c r="AJ56" s="41">
        <f t="shared" si="37"/>
        <v>-0.30355666393089331</v>
      </c>
      <c r="AK56" s="42">
        <f t="shared" si="32"/>
        <v>2.372630988100263</v>
      </c>
      <c r="AL56" s="51">
        <f>kWh_in_MMBtu*(AI56-AH56)*Elec_source_E+(AG56-AF56)*Gas_source_E</f>
        <v>-2.4821933214322849</v>
      </c>
      <c r="AM56" s="52">
        <f>(AI56-AH56)*Elec_emissions/1000+(AG56-AF56)*Gas_emissions</f>
        <v>-327.90615731303797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42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42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42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390</v>
      </c>
      <c r="F68" s="30">
        <v>30.250675654911952</v>
      </c>
      <c r="G68" s="30">
        <v>23.801680682923998</v>
      </c>
      <c r="H68" s="30">
        <v>269.93684407812657</v>
      </c>
      <c r="I68" s="30">
        <v>546</v>
      </c>
      <c r="J68" s="32">
        <f>(G68-F68)/F68</f>
        <v>-0.21318515478978398</v>
      </c>
      <c r="K68" s="36">
        <f t="shared" ref="K68:K71" si="38">(I68-H68)/H68</f>
        <v>1.022695352554295</v>
      </c>
      <c r="L68" s="49">
        <f>kWh_in_MMBtu*(I68-H68)*Elec_source_E+(G68-F68)*Gas_source_E</f>
        <v>-4.0739101144177186</v>
      </c>
      <c r="M68" s="50">
        <f>(I68-H68)*Elec_emissions/1000+(G68-F68)*Gas_emissions</f>
        <v>-546.6064321718253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37.148023069764982</v>
      </c>
      <c r="U68" s="30">
        <v>322.08616407049522</v>
      </c>
      <c r="V68" s="30">
        <v>540.54849507329084</v>
      </c>
      <c r="W68" s="32">
        <f>(T68-S68)/S68</f>
        <v>-0.14163416850600738</v>
      </c>
      <c r="X68" s="36">
        <f t="shared" ref="X68:X71" si="39">(V68-U68)/U68</f>
        <v>0.67827294486012324</v>
      </c>
      <c r="Y68" s="49">
        <f>kWh_in_MMBtu*(V68-U68)*Elec_source_E+(T68-S68)*Gas_source_E</f>
        <v>-4.3424236541800445</v>
      </c>
      <c r="Z68" s="50">
        <f>(V68-U68)*Elec_emissions/1000+(T68-S68)*Gas_emissions</f>
        <v>-583.40528529275116</v>
      </c>
      <c r="AB68" s="16">
        <v>1</v>
      </c>
      <c r="AC68" s="17" t="s">
        <v>22</v>
      </c>
      <c r="AD68" s="18">
        <v>374</v>
      </c>
      <c r="AE68" s="18">
        <v>270</v>
      </c>
      <c r="AF68" s="30">
        <v>24.460926344090481</v>
      </c>
      <c r="AG68" s="30">
        <v>17.869972955439071</v>
      </c>
      <c r="AH68" s="30">
        <v>246.7593685259628</v>
      </c>
      <c r="AI68" s="30">
        <v>806.52547836238239</v>
      </c>
      <c r="AJ68" s="32">
        <f>(AG68-AF68)/AF68</f>
        <v>-0.26944823331450485</v>
      </c>
      <c r="AK68" s="36">
        <f t="shared" ref="AK68:AK71" si="40">(AI68-AH68)/AH68</f>
        <v>2.2684695344303565</v>
      </c>
      <c r="AL68" s="49">
        <f>kWh_in_MMBtu*(AI68-AH68)*Elec_source_E+(AG68-AF68)*Gas_source_E</f>
        <v>-1.1913597507048026</v>
      </c>
      <c r="AM68" s="50">
        <f>(AI68-AH68)*Elec_emissions/1000+(AG68-AF68)*Gas_emissions</f>
        <v>-154.97022442960326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417</v>
      </c>
      <c r="F69" s="30">
        <v>30.990112725289091</v>
      </c>
      <c r="G69" s="31">
        <v>24.293503627814879</v>
      </c>
      <c r="H69" s="31">
        <v>274.97325547977755</v>
      </c>
      <c r="I69" s="30">
        <v>556</v>
      </c>
      <c r="J69" s="37">
        <f t="shared" ref="J69:J71" si="43">(G69-F69)/F69</f>
        <v>-0.2160885685326833</v>
      </c>
      <c r="K69" s="38">
        <f t="shared" si="38"/>
        <v>1.0220148284235231</v>
      </c>
      <c r="L69" s="49">
        <f>kWh_in_MMBtu*(I69-H69)*Elec_source_E+(G69-F69)*Gas_source_E</f>
        <v>-4.290670010265794</v>
      </c>
      <c r="M69" s="50">
        <f>(I69-H69)*Elec_emissions/1000+(G69-F69)*Gas_emissions</f>
        <v>-575.78865079630577</v>
      </c>
      <c r="O69" s="16">
        <v>2</v>
      </c>
      <c r="P69" s="17" t="s">
        <v>23</v>
      </c>
      <c r="Q69" s="18">
        <v>441</v>
      </c>
      <c r="R69" s="18">
        <v>140</v>
      </c>
      <c r="S69" s="30">
        <v>43.076931986455378</v>
      </c>
      <c r="T69" s="31">
        <v>36.94260625397763</v>
      </c>
      <c r="U69" s="31">
        <v>323.10876037093965</v>
      </c>
      <c r="V69" s="30">
        <v>505.71814079778477</v>
      </c>
      <c r="W69" s="37">
        <f t="shared" ref="W69:W71" si="44">(T69-S69)/S69</f>
        <v>-0.14240396076504605</v>
      </c>
      <c r="X69" s="38">
        <f t="shared" si="39"/>
        <v>0.56516381733879162</v>
      </c>
      <c r="Y69" s="49">
        <f>kWh_in_MMBtu*(V69-U69)*Elec_source_E+(T69-S69)*Gas_source_E</f>
        <v>-4.7314239871749963</v>
      </c>
      <c r="Z69" s="50">
        <f>(V69-U69)*Elec_emissions/1000+(T69-S69)*Gas_emissions</f>
        <v>-636.23184353359625</v>
      </c>
      <c r="AB69" s="16">
        <v>2</v>
      </c>
      <c r="AC69" s="17" t="s">
        <v>23</v>
      </c>
      <c r="AD69" s="18">
        <v>374</v>
      </c>
      <c r="AE69" s="18">
        <v>277</v>
      </c>
      <c r="AF69" s="30">
        <v>24.881251004844056</v>
      </c>
      <c r="AG69" s="31">
        <v>17.900455369104463</v>
      </c>
      <c r="AH69" s="31">
        <v>250.64484145536349</v>
      </c>
      <c r="AI69" s="30">
        <v>814.97075799652691</v>
      </c>
      <c r="AJ69" s="37">
        <f t="shared" ref="AJ69:AJ71" si="45">(AG69-AF69)/AF69</f>
        <v>-0.28056449550629597</v>
      </c>
      <c r="AK69" s="38">
        <f t="shared" si="40"/>
        <v>2.2514962337322326</v>
      </c>
      <c r="AL69" s="49">
        <f>kWh_in_MMBtu*(AI69-AH69)*Elec_source_E+(AG69-AF69)*Gas_source_E</f>
        <v>-1.5674711328484667</v>
      </c>
      <c r="AM69" s="50">
        <f>(AI69-AH69)*Elec_emissions/1000+(AG69-AF69)*Gas_emissions</f>
        <v>-205.64707580286847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531</v>
      </c>
      <c r="F70" s="30">
        <v>34.007730243437663</v>
      </c>
      <c r="G70" s="31">
        <v>27.154660876892741</v>
      </c>
      <c r="H70" s="31">
        <v>296.36554085021959</v>
      </c>
      <c r="I70" s="30">
        <v>740</v>
      </c>
      <c r="J70" s="37">
        <f t="shared" si="43"/>
        <v>-0.20151504724039415</v>
      </c>
      <c r="K70" s="38">
        <f t="shared" si="38"/>
        <v>1.4969164696984429</v>
      </c>
      <c r="L70" s="49">
        <f>kWh_in_MMBtu*(I70-H70)*Elec_source_E+(G70-F70)*Gas_source_E</f>
        <v>-2.7203557418051334</v>
      </c>
      <c r="M70" s="50">
        <f>(I70-H70)*Elec_emissions/1000+(G70-F70)*Gas_emissions</f>
        <v>-362.35669327832284</v>
      </c>
      <c r="O70" s="16">
        <v>3</v>
      </c>
      <c r="P70" s="17" t="s">
        <v>24</v>
      </c>
      <c r="Q70" s="18">
        <v>441</v>
      </c>
      <c r="R70" s="18">
        <v>215</v>
      </c>
      <c r="S70" s="30">
        <v>44.325494510431369</v>
      </c>
      <c r="T70" s="31">
        <v>39.017833041109711</v>
      </c>
      <c r="U70" s="31">
        <v>342.01433880185704</v>
      </c>
      <c r="V70" s="30">
        <v>479.07907164908346</v>
      </c>
      <c r="W70" s="37">
        <f t="shared" si="44"/>
        <v>-0.11974285967802517</v>
      </c>
      <c r="X70" s="38">
        <f t="shared" si="39"/>
        <v>0.40075727037466008</v>
      </c>
      <c r="Y70" s="49">
        <f>kWh_in_MMBtu*(V70-U70)*Elec_source_E+(T70-S70)*Gas_source_E</f>
        <v>-4.3179547106402181</v>
      </c>
      <c r="Z70" s="50">
        <f>(V70-U70)*Elec_emissions/1000+(T70-S70)*Gas_emissions</f>
        <v>-580.93411443041657</v>
      </c>
      <c r="AB70" s="16">
        <v>3</v>
      </c>
      <c r="AC70" s="17" t="s">
        <v>24</v>
      </c>
      <c r="AD70" s="18">
        <v>374</v>
      </c>
      <c r="AE70" s="18">
        <v>316</v>
      </c>
      <c r="AF70" s="30">
        <v>26.987732403552727</v>
      </c>
      <c r="AG70" s="31">
        <v>19.083198803137531</v>
      </c>
      <c r="AH70" s="31">
        <v>265.30702325654249</v>
      </c>
      <c r="AI70" s="30">
        <v>914.74986461126241</v>
      </c>
      <c r="AJ70" s="37">
        <f t="shared" si="45"/>
        <v>-0.2928935815064857</v>
      </c>
      <c r="AK70" s="38">
        <f t="shared" si="40"/>
        <v>2.4478916290381489</v>
      </c>
      <c r="AL70" s="49">
        <f>kWh_in_MMBtu*(AI70-AH70)*Elec_source_E+(AG70-AF70)*Gas_source_E</f>
        <v>-1.6630953541364306</v>
      </c>
      <c r="AM70" s="50">
        <f>(AI70-AH70)*Elec_emissions/1000+(AG70-AF70)*Gas_emissions</f>
        <v>-217.67654793127087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733</v>
      </c>
      <c r="F71" s="39">
        <v>41.93023566152231</v>
      </c>
      <c r="G71" s="40">
        <v>33.986387070902367</v>
      </c>
      <c r="H71" s="40">
        <v>338.91021077009282</v>
      </c>
      <c r="I71" s="39">
        <v>1069</v>
      </c>
      <c r="J71" s="41">
        <f t="shared" si="43"/>
        <v>-0.18945394570986621</v>
      </c>
      <c r="K71" s="42">
        <f t="shared" si="38"/>
        <v>2.1542277748756873</v>
      </c>
      <c r="L71" s="51">
        <f>kWh_in_MMBtu*(I71-H71)*Elec_source_E+(G71-F71)*Gas_source_E</f>
        <v>-0.84255349523597722</v>
      </c>
      <c r="M71" s="52">
        <f>(I71-H71)*Elec_emissions/1000+(G71-F71)*Gas_emissions</f>
        <v>-106.19518928084676</v>
      </c>
      <c r="O71" s="19">
        <v>4</v>
      </c>
      <c r="P71" s="14" t="s">
        <v>25</v>
      </c>
      <c r="Q71" s="13">
        <v>441</v>
      </c>
      <c r="R71" s="13">
        <v>406</v>
      </c>
      <c r="S71" s="39">
        <v>54.060541382782979</v>
      </c>
      <c r="T71" s="40">
        <v>48.026741416256144</v>
      </c>
      <c r="U71" s="40">
        <v>399.33537490055147</v>
      </c>
      <c r="V71" s="39">
        <v>519.96704007563983</v>
      </c>
      <c r="W71" s="41">
        <f t="shared" si="44"/>
        <v>-0.11161190421316165</v>
      </c>
      <c r="X71" s="42">
        <f t="shared" si="39"/>
        <v>0.30208108962330193</v>
      </c>
      <c r="Y71" s="51">
        <f>kWh_in_MMBtu*(V71-U71)*Elec_source_E+(T71-S71)*Gas_source_E</f>
        <v>-5.2853758484284921</v>
      </c>
      <c r="Z71" s="52">
        <f>(V71-U71)*Elec_emissions/1000+(T71-S71)*Gas_emissions</f>
        <v>-711.57015391486641</v>
      </c>
      <c r="AB71" s="19">
        <v>4</v>
      </c>
      <c r="AC71" s="14" t="s">
        <v>25</v>
      </c>
      <c r="AD71" s="13">
        <v>374</v>
      </c>
      <c r="AE71" s="13">
        <v>327</v>
      </c>
      <c r="AF71" s="39">
        <v>26.869366784360711</v>
      </c>
      <c r="AG71" s="40">
        <v>16.554020513674185</v>
      </c>
      <c r="AH71" s="40">
        <v>263.88691830230664</v>
      </c>
      <c r="AI71" s="39">
        <v>1192.2136411078643</v>
      </c>
      <c r="AJ71" s="41">
        <f t="shared" si="45"/>
        <v>-0.3839073080311875</v>
      </c>
      <c r="AK71" s="42">
        <f t="shared" si="40"/>
        <v>3.5178959562598489</v>
      </c>
      <c r="AL71" s="51">
        <f>kWh_in_MMBtu*(AI71-AH71)*Elec_source_E+(AG71-AF71)*Gas_source_E</f>
        <v>-1.3051884578082493</v>
      </c>
      <c r="AM71" s="52">
        <f>(AI71-AH71)*Elec_emissions/1000+(AG71-AF71)*Gas_emissions</f>
        <v>-166.56884683163844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BM71"/>
  <sheetViews>
    <sheetView topLeftCell="AV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43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43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43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43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43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4153</v>
      </c>
      <c r="F8" s="30">
        <v>32.330239814015734</v>
      </c>
      <c r="G8" s="30">
        <v>24.333242593352807</v>
      </c>
      <c r="H8" s="30">
        <v>281.71517282882161</v>
      </c>
      <c r="I8" s="30">
        <v>993.66664692771974</v>
      </c>
      <c r="J8" s="32">
        <f>(G8-F8)/F8</f>
        <v>-0.24735347670375418</v>
      </c>
      <c r="K8" s="36">
        <f>(I8-H8)/H8</f>
        <v>2.5272031568264191</v>
      </c>
      <c r="L8" s="49">
        <f>kWh_in_MMBtu*(I8-H8)*Elec_source_E+(G8-F8)*Gas_source_E</f>
        <v>-1.0946718239775182</v>
      </c>
      <c r="M8" s="50">
        <f>(I8-H8)*Elec_emissions/1000+(G8-F8)*Gas_emissions</f>
        <v>-140.38114809765216</v>
      </c>
      <c r="N8" s="6"/>
      <c r="O8" s="16">
        <v>1</v>
      </c>
      <c r="P8" s="17" t="s">
        <v>22</v>
      </c>
      <c r="Q8" s="18">
        <v>7241</v>
      </c>
      <c r="R8" s="18">
        <v>3745</v>
      </c>
      <c r="S8" s="30">
        <v>30.948567170042367</v>
      </c>
      <c r="T8" s="30">
        <v>23.37200481258574</v>
      </c>
      <c r="U8" s="30">
        <v>274.22736483304698</v>
      </c>
      <c r="V8" s="30">
        <v>934.71687507735714</v>
      </c>
      <c r="W8" s="32">
        <f>(T8-S8)/S8</f>
        <v>-0.24481140971174256</v>
      </c>
      <c r="X8" s="36">
        <f t="shared" ref="X8:X11" si="0">(V8-U8)/U8</f>
        <v>2.4085470487105631</v>
      </c>
      <c r="Y8" s="49">
        <f>kWh_in_MMBtu*(V8-U8)*Elec_source_E+(T8-S8)*Gas_source_E</f>
        <v>-1.1873425724360223</v>
      </c>
      <c r="Z8" s="50">
        <f>(V8-U8)*Elec_emissions/1000+(T8-S8)*Gas_emissions</f>
        <v>-153.40291865089716</v>
      </c>
      <c r="AA8" s="6"/>
      <c r="AB8" s="16">
        <v>1</v>
      </c>
      <c r="AC8" s="17" t="s">
        <v>22</v>
      </c>
      <c r="AD8" s="18">
        <v>2476</v>
      </c>
      <c r="AE8" s="18">
        <v>305</v>
      </c>
      <c r="AF8" s="30">
        <v>42.083830123368863</v>
      </c>
      <c r="AG8" s="30">
        <v>29.948659571666159</v>
      </c>
      <c r="AH8" s="30">
        <v>324.00201863235884</v>
      </c>
      <c r="AI8" s="30">
        <v>1584.6979612454022</v>
      </c>
      <c r="AJ8" s="32">
        <f>(AG8-AF8)/AF8</f>
        <v>-0.28835708432736323</v>
      </c>
      <c r="AK8" s="36">
        <f t="shared" ref="AK8:AK11" si="1">(AI8-AH8)/AH8</f>
        <v>3.8910126175588422</v>
      </c>
      <c r="AL8" s="49">
        <f>kWh_in_MMBtu*(AI8-AH8)*Elec_source_E+(AG8-AF8)*Gas_source_E</f>
        <v>0.26950250295280398</v>
      </c>
      <c r="AM8" s="50">
        <f>(AI8-AH8)*Elec_emissions/1000+(AG8-AF8)*Gas_emissions</f>
        <v>49.181829459067785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42.654925220410249</v>
      </c>
      <c r="AU8" s="30">
        <v>428.74772597538828</v>
      </c>
      <c r="AV8" s="30">
        <v>1386.8932946240354</v>
      </c>
      <c r="AW8" s="32">
        <f>(AT8-AS8)/AS8</f>
        <v>-0.2054560963775586</v>
      </c>
      <c r="AX8" s="36">
        <f t="shared" ref="AX8:AX11" si="2">(AV8-AU8)/AU8</f>
        <v>2.2347537038683871</v>
      </c>
      <c r="AY8" s="49">
        <f>kWh_in_MMBtu*(AV8-AU8)*Elec_source_E+(AT8-AS8)*Gas_source_E</f>
        <v>-1.7647807243353952</v>
      </c>
      <c r="AZ8" s="50">
        <f>(AV8-AU8)*Elec_emissions/1000+(AT8-AS8)*Gas_emissions</f>
        <v>-228.2469484173098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 t="shared" ref="BK8:BK11" si="3"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4440</v>
      </c>
      <c r="F9" s="30">
        <v>32.666777749814848</v>
      </c>
      <c r="G9" s="31">
        <v>24.858835283301836</v>
      </c>
      <c r="H9" s="31">
        <v>283.98647201829561</v>
      </c>
      <c r="I9" s="30">
        <v>904.39120448696508</v>
      </c>
      <c r="J9" s="37">
        <f t="shared" ref="J9:J11" si="4">(G9-F9)/F9</f>
        <v>-0.23901783415284253</v>
      </c>
      <c r="K9" s="38">
        <f t="shared" ref="K9:K11" si="5">(I9-H9)/H9</f>
        <v>2.1846277678631831</v>
      </c>
      <c r="L9" s="49">
        <f>kWh_in_MMBtu*(I9-H9)*Elec_source_E+(G9-F9)*Gas_source_E</f>
        <v>-1.8686890419430133</v>
      </c>
      <c r="M9" s="50">
        <f>(I9-H9)*Elec_emissions/1000+(G9-F9)*Gas_emissions</f>
        <v>-245.69906156796753</v>
      </c>
      <c r="N9" s="6"/>
      <c r="O9" s="16">
        <v>2</v>
      </c>
      <c r="P9" s="17" t="s">
        <v>23</v>
      </c>
      <c r="Q9" s="18">
        <v>7241</v>
      </c>
      <c r="R9" s="18">
        <v>3975</v>
      </c>
      <c r="S9" s="30">
        <v>31.35300956856786</v>
      </c>
      <c r="T9" s="31">
        <v>23.816664476961741</v>
      </c>
      <c r="U9" s="31">
        <v>276.94210933579654</v>
      </c>
      <c r="V9" s="30">
        <v>870.21496665316181</v>
      </c>
      <c r="W9" s="37">
        <f t="shared" ref="W9:W11" si="6">(T9-S9)/S9</f>
        <v>-0.24037070747943395</v>
      </c>
      <c r="X9" s="38">
        <f t="shared" si="0"/>
        <v>2.1422269756673691</v>
      </c>
      <c r="Y9" s="49">
        <f>kWh_in_MMBtu*(V9-U9)*Elec_source_E+(T9-S9)*Gas_source_E</f>
        <v>-1.8631180493029182</v>
      </c>
      <c r="Z9" s="50">
        <f>(V9-U9)*Elec_emissions/1000+(T9-S9)*Gas_emissions</f>
        <v>-245.22399392665045</v>
      </c>
      <c r="AA9" s="6"/>
      <c r="AB9" s="16">
        <v>2</v>
      </c>
      <c r="AC9" s="17" t="s">
        <v>23</v>
      </c>
      <c r="AD9" s="18">
        <v>2476</v>
      </c>
      <c r="AE9" s="18">
        <v>356</v>
      </c>
      <c r="AF9" s="30">
        <v>41.271510395637534</v>
      </c>
      <c r="AG9" s="31">
        <v>31.30979373321691</v>
      </c>
      <c r="AH9" s="31">
        <v>320.85793536735849</v>
      </c>
      <c r="AI9" s="30">
        <v>1177.7983197830463</v>
      </c>
      <c r="AJ9" s="37">
        <f t="shared" ref="AJ9:AJ11" si="7">(AG9-AF9)/AF9</f>
        <v>-0.24137029556043565</v>
      </c>
      <c r="AK9" s="38">
        <f t="shared" si="1"/>
        <v>2.6707782166414389</v>
      </c>
      <c r="AL9" s="49">
        <f>kWh_in_MMBtu*(AI9-AH9)*Elec_source_E+(AG9-AF9)*Gas_source_E</f>
        <v>-1.6839845639457227</v>
      </c>
      <c r="AM9" s="50">
        <f>(AI9-AH9)*Elec_emissions/1000+(AG9-AF9)*Gas_emissions</f>
        <v>-218.38103043542196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41.795420118458125</v>
      </c>
      <c r="AU9" s="31">
        <v>420.45528587762186</v>
      </c>
      <c r="AV9" s="30">
        <v>1257.7637947985247</v>
      </c>
      <c r="AW9" s="37">
        <f t="shared" ref="AW9:AW11" si="8">(AT9-AS9)/AS9</f>
        <v>-0.20349624224342136</v>
      </c>
      <c r="AX9" s="38">
        <f t="shared" si="2"/>
        <v>1.9914329467238774</v>
      </c>
      <c r="AY9" s="49">
        <f>kWh_in_MMBtu*(AV9-AU9)*Elec_source_E+(AT9-AS9)*Gas_source_E</f>
        <v>-2.6751063805863087</v>
      </c>
      <c r="AZ9" s="50">
        <f>(AV9-AU9)*Elec_emissions/1000+(AT9-AS9)*Gas_emissions</f>
        <v>-352.24596943509709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9">(BG9-BF9)/BF9</f>
        <v>#DIV/0!</v>
      </c>
      <c r="BK9" s="38" t="e">
        <f t="shared" si="3"/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5686</v>
      </c>
      <c r="F10" s="30">
        <v>34.047924416349282</v>
      </c>
      <c r="G10" s="31">
        <v>26.016069535934303</v>
      </c>
      <c r="H10" s="31">
        <v>293.66977691116591</v>
      </c>
      <c r="I10" s="30">
        <v>922.98144669233943</v>
      </c>
      <c r="J10" s="37">
        <f t="shared" si="4"/>
        <v>-0.23589851710779197</v>
      </c>
      <c r="K10" s="38">
        <f t="shared" si="5"/>
        <v>2.1429228312164317</v>
      </c>
      <c r="L10" s="49">
        <f>kWh_in_MMBtu*(I10-H10)*Elec_source_E+(G10-F10)*Gas_source_E</f>
        <v>-2.0173971199493295</v>
      </c>
      <c r="M10" s="50">
        <f>(I10-H10)*Elec_emissions/1000+(G10-F10)*Gas_emissions</f>
        <v>-265.66349955917553</v>
      </c>
      <c r="N10" s="6"/>
      <c r="O10" s="16">
        <v>3</v>
      </c>
      <c r="P10" s="17" t="s">
        <v>24</v>
      </c>
      <c r="Q10" s="18">
        <v>7241</v>
      </c>
      <c r="R10" s="18">
        <v>4867</v>
      </c>
      <c r="S10" s="30">
        <v>32.994591061734653</v>
      </c>
      <c r="T10" s="31">
        <v>25.297853209526089</v>
      </c>
      <c r="U10" s="31">
        <v>288.42580610755414</v>
      </c>
      <c r="V10" s="30">
        <v>878.73541681443078</v>
      </c>
      <c r="W10" s="37">
        <f t="shared" si="6"/>
        <v>-0.23327271545228592</v>
      </c>
      <c r="X10" s="38">
        <f t="shared" si="0"/>
        <v>2.0466601746681081</v>
      </c>
      <c r="Y10" s="49">
        <f>kWh_in_MMBtu*(V10-U10)*Elec_source_E+(T10-S10)*Gas_source_E</f>
        <v>-2.0696702714482527</v>
      </c>
      <c r="Z10" s="50">
        <f>(V10-U10)*Elec_emissions/1000+(T10-S10)*Gas_emissions</f>
        <v>-273.11029030686018</v>
      </c>
      <c r="AA10" s="6"/>
      <c r="AB10" s="16">
        <v>3</v>
      </c>
      <c r="AC10" s="17" t="s">
        <v>24</v>
      </c>
      <c r="AD10" s="18">
        <v>2476</v>
      </c>
      <c r="AE10" s="18">
        <v>679</v>
      </c>
      <c r="AF10" s="30">
        <v>37.066619945464531</v>
      </c>
      <c r="AG10" s="31">
        <v>27.108569242949098</v>
      </c>
      <c r="AH10" s="31">
        <v>302.09440853595027</v>
      </c>
      <c r="AI10" s="30">
        <v>1192.0394591260349</v>
      </c>
      <c r="AJ10" s="37">
        <f t="shared" si="7"/>
        <v>-0.26865278563749645</v>
      </c>
      <c r="AK10" s="38">
        <f t="shared" si="1"/>
        <v>2.9459169896690693</v>
      </c>
      <c r="AL10" s="49">
        <f>kWh_in_MMBtu*(AI10-AH10)*Elec_source_E+(AG10-AF10)*Gas_source_E</f>
        <v>-1.3266452238519122</v>
      </c>
      <c r="AM10" s="50">
        <f>(AI10-AH10)*Elec_emissions/1000+(AG10-AF10)*Gas_emissions</f>
        <v>-169.85334971178554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45.906588274411511</v>
      </c>
      <c r="AU10" s="31">
        <v>437.45100342322894</v>
      </c>
      <c r="AV10" s="30">
        <v>1175.5967893358975</v>
      </c>
      <c r="AW10" s="37">
        <f t="shared" si="8"/>
        <v>-0.18507536937446994</v>
      </c>
      <c r="AX10" s="38">
        <f t="shared" si="2"/>
        <v>1.6873793410836477</v>
      </c>
      <c r="AY10" s="49">
        <f>kWh_in_MMBtu*(AV10-AU10)*Elec_source_E+(AT10-AS10)*Gas_source_E</f>
        <v>-3.4615506261323574</v>
      </c>
      <c r="AZ10" s="50">
        <f>(AV10-AU10)*Elec_emissions/1000+(AT10-AS10)*Gas_emissions</f>
        <v>-459.31736543416855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9"/>
        <v>-0.15280741546356627</v>
      </c>
      <c r="BK10" s="38">
        <f t="shared" si="3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7460</v>
      </c>
      <c r="F11" s="39">
        <v>38.014112721219718</v>
      </c>
      <c r="G11" s="40">
        <v>29.697120171959504</v>
      </c>
      <c r="H11" s="40">
        <v>313.30510067425024</v>
      </c>
      <c r="I11" s="39">
        <v>958.96399246626254</v>
      </c>
      <c r="J11" s="41">
        <f t="shared" si="4"/>
        <v>-0.218786970256381</v>
      </c>
      <c r="K11" s="42">
        <f t="shared" si="5"/>
        <v>2.0607991711673956</v>
      </c>
      <c r="L11" s="51">
        <f>kWh_in_MMBtu*(I11-H11)*Elec_source_E+(G11-F11)*Gas_source_E</f>
        <v>-2.1531860550693995</v>
      </c>
      <c r="M11" s="52">
        <f>(I11-H11)*Elec_emissions/1000+(G11-F11)*Gas_emissions</f>
        <v>-283.80987607566544</v>
      </c>
      <c r="N11" s="6"/>
      <c r="O11" s="19">
        <v>4</v>
      </c>
      <c r="P11" s="14" t="s">
        <v>25</v>
      </c>
      <c r="Q11" s="13">
        <v>7241</v>
      </c>
      <c r="R11" s="13">
        <v>6353</v>
      </c>
      <c r="S11" s="39">
        <v>37.616295555897366</v>
      </c>
      <c r="T11" s="40">
        <v>29.701541869998628</v>
      </c>
      <c r="U11" s="40">
        <v>311.19004616092036</v>
      </c>
      <c r="V11" s="39">
        <v>918.85410423540168</v>
      </c>
      <c r="W11" s="41">
        <f t="shared" si="6"/>
        <v>-0.21040757918699113</v>
      </c>
      <c r="X11" s="42">
        <f t="shared" si="0"/>
        <v>1.9527104596406353</v>
      </c>
      <c r="Y11" s="51">
        <f>kWh_in_MMBtu*(V11-U11)*Elec_source_E+(T11-S11)*Gas_source_E</f>
        <v>-2.1215131892835908</v>
      </c>
      <c r="Z11" s="52">
        <f>(V11-U11)*Elec_emissions/1000+(T11-S11)*Gas_emissions</f>
        <v>-279.92525138681867</v>
      </c>
      <c r="AA11" s="6"/>
      <c r="AB11" s="19">
        <v>4</v>
      </c>
      <c r="AC11" s="14" t="s">
        <v>25</v>
      </c>
      <c r="AD11" s="13">
        <v>2476</v>
      </c>
      <c r="AE11" s="13">
        <v>925</v>
      </c>
      <c r="AF11" s="39">
        <v>35.565616532197069</v>
      </c>
      <c r="AG11" s="40">
        <v>24.928023126182776</v>
      </c>
      <c r="AH11" s="40">
        <v>295.61045085958182</v>
      </c>
      <c r="AI11" s="39">
        <v>1192.4477806318748</v>
      </c>
      <c r="AJ11" s="41">
        <f t="shared" si="7"/>
        <v>-0.29909768037858209</v>
      </c>
      <c r="AK11" s="42">
        <f t="shared" si="1"/>
        <v>3.0338485231643606</v>
      </c>
      <c r="AL11" s="51">
        <f>kWh_in_MMBtu*(AI11-AH11)*Elec_source_E+(AG11-AF11)*Gas_source_E</f>
        <v>-1.993558972025788</v>
      </c>
      <c r="AM11" s="52">
        <f>(AI11-AH11)*Elec_emissions/1000+(AG11-AF11)*Gas_emissions</f>
        <v>-259.72475319518685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55.206722077502896</v>
      </c>
      <c r="AU11" s="40">
        <v>487.64107625550974</v>
      </c>
      <c r="AV11" s="39">
        <v>1225.1179444375928</v>
      </c>
      <c r="AW11" s="41">
        <f t="shared" si="8"/>
        <v>-0.16362638276773175</v>
      </c>
      <c r="AX11" s="42">
        <f t="shared" si="2"/>
        <v>1.5123354124410688</v>
      </c>
      <c r="AY11" s="51">
        <f>kWh_in_MMBtu*(AV11-AU11)*Elec_source_E+(AT11-AS11)*Gas_source_E</f>
        <v>-3.8772484293386409</v>
      </c>
      <c r="AZ11" s="52">
        <f>(AV11-AU11)*Elec_emissions/1000+(AT11-AS11)*Gas_emissions</f>
        <v>-515.38617349412402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9"/>
        <v>-0.18144688558674685</v>
      </c>
      <c r="BK11" s="42">
        <f t="shared" si="3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43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43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43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43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43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1465</v>
      </c>
      <c r="F23" s="30">
        <v>43.172015822285594</v>
      </c>
      <c r="G23" s="30">
        <v>33.276433831457538</v>
      </c>
      <c r="H23" s="30">
        <v>318.74539361756433</v>
      </c>
      <c r="I23" s="30">
        <v>1160.998767237412</v>
      </c>
      <c r="J23" s="32">
        <f>(G23-F23)/F23</f>
        <v>-0.22921287788743724</v>
      </c>
      <c r="K23" s="36">
        <f t="shared" ref="K23:K26" si="10">(I23-H23)/H23</f>
        <v>2.6424017114750726</v>
      </c>
      <c r="L23" s="49">
        <f>kWh_in_MMBtu*(I23-H23)*Elec_source_E+(G23-F23)*Gas_source_E</f>
        <v>-1.7691349015407205</v>
      </c>
      <c r="M23" s="50">
        <f>(I23-H23)*Elec_emissions/1000+(G23-F23)*Gas_emissions</f>
        <v>-230.01414740846576</v>
      </c>
      <c r="N23" s="6"/>
      <c r="O23" s="16">
        <v>1</v>
      </c>
      <c r="P23" s="17" t="s">
        <v>22</v>
      </c>
      <c r="Q23" s="18">
        <v>3779</v>
      </c>
      <c r="R23" s="18">
        <v>1187</v>
      </c>
      <c r="S23" s="30">
        <v>41.674091149256036</v>
      </c>
      <c r="T23" s="30">
        <v>32.708108329296778</v>
      </c>
      <c r="U23" s="30">
        <v>307.86276116695194</v>
      </c>
      <c r="V23" s="30">
        <v>1012.909842039526</v>
      </c>
      <c r="W23" s="32">
        <f>(T23-S23)/S23</f>
        <v>-0.21514525146685337</v>
      </c>
      <c r="X23" s="36">
        <f t="shared" ref="X23:X26" si="11">(V23-U23)/U23</f>
        <v>2.2901343384308559</v>
      </c>
      <c r="Y23" s="49">
        <f>kWh_in_MMBtu*(V23-U23)*Elec_source_E+(T23-S23)*Gas_source_E</f>
        <v>-2.2247836171505231</v>
      </c>
      <c r="Z23" s="50">
        <f>(V23-U23)*Elec_emissions/1000+(T23-S23)*Gas_emissions</f>
        <v>-292.86101894528838</v>
      </c>
      <c r="AA23" s="6"/>
      <c r="AB23" s="16">
        <v>1</v>
      </c>
      <c r="AC23" s="17" t="s">
        <v>22</v>
      </c>
      <c r="AD23" s="18">
        <v>1341</v>
      </c>
      <c r="AE23" s="18">
        <v>233</v>
      </c>
      <c r="AF23" s="30">
        <v>46.553396803077923</v>
      </c>
      <c r="AG23" s="30">
        <v>32.897403687827989</v>
      </c>
      <c r="AH23" s="30">
        <v>343.22345923489178</v>
      </c>
      <c r="AI23" s="30">
        <v>1779.087931293205</v>
      </c>
      <c r="AJ23" s="32">
        <f>(AG23-AF23)/AF23</f>
        <v>-0.29334042310629105</v>
      </c>
      <c r="AK23" s="36">
        <f t="shared" ref="AK23:AK26" si="12">(AI23-AH23)/AH23</f>
        <v>4.1834683306878819</v>
      </c>
      <c r="AL23" s="49">
        <f>kWh_in_MMBtu*(AI23-AH23)*Elec_source_E+(AG23-AF23)*Gas_source_E</f>
        <v>0.48713623658671068</v>
      </c>
      <c r="AM23" s="50">
        <f>(AI23-AH23)*Elec_emissions/1000+(AG23-AF23)*Gas_emissions</f>
        <v>80.315954431046748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1653</v>
      </c>
      <c r="F24" s="30">
        <v>42.551937276145075</v>
      </c>
      <c r="G24" s="31">
        <v>33.421449949952539</v>
      </c>
      <c r="H24" s="31">
        <v>317.43134860937761</v>
      </c>
      <c r="I24" s="30">
        <v>995.62657412349563</v>
      </c>
      <c r="J24" s="37">
        <f t="shared" ref="J24:J26" si="15">(G24-F24)/F24</f>
        <v>-0.21457277648581125</v>
      </c>
      <c r="K24" s="38">
        <f t="shared" si="10"/>
        <v>2.1365099209173777</v>
      </c>
      <c r="L24" s="49">
        <f>kWh_in_MMBtu*(I24-H24)*Elec_source_E+(G24-F24)*Gas_source_E</f>
        <v>-2.6915658213341702</v>
      </c>
      <c r="M24" s="50">
        <f>(I24-H24)*Elec_emissions/1000+(G24-F24)*Gas_emissions</f>
        <v>-356.08577905277537</v>
      </c>
      <c r="N24" s="6"/>
      <c r="O24" s="16">
        <v>2</v>
      </c>
      <c r="P24" s="17" t="s">
        <v>23</v>
      </c>
      <c r="Q24" s="18">
        <v>3779</v>
      </c>
      <c r="R24" s="18">
        <v>1326</v>
      </c>
      <c r="S24" s="30">
        <v>41.288505532193099</v>
      </c>
      <c r="T24" s="31">
        <v>32.733536980378638</v>
      </c>
      <c r="U24" s="31">
        <v>307.97349517425761</v>
      </c>
      <c r="V24" s="30">
        <v>904.5362622025184</v>
      </c>
      <c r="W24" s="37">
        <f t="shared" ref="W24:W26" si="16">(T24-S24)/S24</f>
        <v>-0.20719976278008073</v>
      </c>
      <c r="X24" s="38">
        <f t="shared" si="11"/>
        <v>1.9370587936170078</v>
      </c>
      <c r="Y24" s="49">
        <f>kWh_in_MMBtu*(V24-U24)*Elec_source_E+(T24-S24)*Gas_source_E</f>
        <v>-2.9381962973484601</v>
      </c>
      <c r="Z24" s="50">
        <f>(V24-U24)*Elec_emissions/1000+(T24-S24)*Gas_emissions</f>
        <v>-390.17811385763457</v>
      </c>
      <c r="AA24" s="6"/>
      <c r="AB24" s="16">
        <v>2</v>
      </c>
      <c r="AC24" s="17" t="s">
        <v>23</v>
      </c>
      <c r="AD24" s="18">
        <v>1341</v>
      </c>
      <c r="AE24" s="18">
        <v>279</v>
      </c>
      <c r="AF24" s="30">
        <v>45.17650868714685</v>
      </c>
      <c r="AG24" s="31">
        <v>34.077783255110006</v>
      </c>
      <c r="AH24" s="31">
        <v>337.38617054177831</v>
      </c>
      <c r="AI24" s="30">
        <v>1321.9123949609968</v>
      </c>
      <c r="AJ24" s="37">
        <f t="shared" ref="AJ24:AJ26" si="17">(AG24-AF24)/AF24</f>
        <v>-0.24567470472091921</v>
      </c>
      <c r="AK24" s="38">
        <f t="shared" si="12"/>
        <v>2.9180989334514091</v>
      </c>
      <c r="AL24" s="49">
        <f>kWh_in_MMBtu*(AI24-AH24)*Elec_source_E+(AG24-AF24)*Gas_source_E</f>
        <v>-1.5574075627753032</v>
      </c>
      <c r="AM24" s="50">
        <f>(AI24-AH24)*Elec_emissions/1000+(AG24-AF24)*Gas_emissions</f>
        <v>-200.01150820387238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48.610108398203927</v>
      </c>
      <c r="AU24" s="31">
        <v>462.71714727248536</v>
      </c>
      <c r="AV24" s="30">
        <v>1615.4601073225224</v>
      </c>
      <c r="AW24" s="37">
        <f t="shared" ref="AW24:AW26" si="18">(AT24-AS24)/AS24</f>
        <v>-0.21847340664633425</v>
      </c>
      <c r="AX24" s="38">
        <f t="shared" si="13"/>
        <v>2.4912475512198999</v>
      </c>
      <c r="AY24" s="49">
        <f>kWh_in_MMBtu*(AV24-AU24)*Elec_source_E+(AT24-AS24)*Gas_source_E</f>
        <v>-2.4706937993119311</v>
      </c>
      <c r="AZ24" s="50">
        <f>(AV24-AU24)*Elec_emissions/1000+(AT24-AS24)*Gas_emissions</f>
        <v>-321.46672937766971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2458</v>
      </c>
      <c r="F25" s="30">
        <v>42.352365769434407</v>
      </c>
      <c r="G25" s="31">
        <v>34.342125047964579</v>
      </c>
      <c r="H25" s="31">
        <v>322.93952422305335</v>
      </c>
      <c r="I25" s="30">
        <v>875.34755402817666</v>
      </c>
      <c r="J25" s="37">
        <f t="shared" si="15"/>
        <v>-0.18913325326564867</v>
      </c>
      <c r="K25" s="38">
        <f t="shared" si="10"/>
        <v>1.7105618494179013</v>
      </c>
      <c r="L25" s="49">
        <f>kWh_in_MMBtu*(I25-H25)*Elec_source_E+(G25-F25)*Gas_source_E</f>
        <v>-2.817157542324666</v>
      </c>
      <c r="M25" s="50">
        <f>(I25-H25)*Elec_emissions/1000+(G25-F25)*Gas_emissions</f>
        <v>-374.30411071941546</v>
      </c>
      <c r="N25" s="6"/>
      <c r="O25" s="16">
        <v>3</v>
      </c>
      <c r="P25" s="17" t="s">
        <v>24</v>
      </c>
      <c r="Q25" s="18">
        <v>3779</v>
      </c>
      <c r="R25" s="18">
        <v>1910</v>
      </c>
      <c r="S25" s="30">
        <v>41.528740008222293</v>
      </c>
      <c r="T25" s="31">
        <v>34.262120587185613</v>
      </c>
      <c r="U25" s="31">
        <v>317.37653000631872</v>
      </c>
      <c r="V25" s="30">
        <v>766.14421257334936</v>
      </c>
      <c r="W25" s="37">
        <f t="shared" si="16"/>
        <v>-0.17497808552818983</v>
      </c>
      <c r="X25" s="38">
        <f t="shared" si="11"/>
        <v>1.4139913955140162</v>
      </c>
      <c r="Y25" s="49">
        <f>kWh_in_MMBtu*(V25-U25)*Elec_source_E+(T25-S25)*Gas_source_E</f>
        <v>-3.1161697130898416</v>
      </c>
      <c r="Z25" s="50">
        <f>(V25-U25)*Elec_emissions/1000+(T25-S25)*Gas_emissions</f>
        <v>-415.68484443992941</v>
      </c>
      <c r="AA25" s="6"/>
      <c r="AB25" s="16">
        <v>3</v>
      </c>
      <c r="AC25" s="17" t="s">
        <v>24</v>
      </c>
      <c r="AD25" s="18">
        <v>1341</v>
      </c>
      <c r="AE25" s="18">
        <v>476</v>
      </c>
      <c r="AF25" s="30">
        <v>42.114041352190803</v>
      </c>
      <c r="AG25" s="31">
        <v>31.664585728227593</v>
      </c>
      <c r="AH25" s="31">
        <v>321.64858403230221</v>
      </c>
      <c r="AI25" s="30">
        <v>1246.9144319198342</v>
      </c>
      <c r="AJ25" s="37">
        <f t="shared" si="17"/>
        <v>-0.24812284189438452</v>
      </c>
      <c r="AK25" s="38">
        <f t="shared" si="12"/>
        <v>2.8766358498708962</v>
      </c>
      <c r="AL25" s="49">
        <f>kWh_in_MMBtu*(AI25-AH25)*Elec_source_E+(AG25-AF25)*Gas_source_E</f>
        <v>-1.484136961281644</v>
      </c>
      <c r="AM25" s="50">
        <f>(AI25-AH25)*Elec_emissions/1000+(AG25-AF25)*Gas_emissions</f>
        <v>-190.73343389412025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54.973210706291539</v>
      </c>
      <c r="AU25" s="31">
        <v>485.59985365640898</v>
      </c>
      <c r="AV25" s="30">
        <v>1361.1868524797981</v>
      </c>
      <c r="AW25" s="37">
        <f t="shared" si="18"/>
        <v>-0.17716843531565973</v>
      </c>
      <c r="AX25" s="38">
        <f t="shared" si="13"/>
        <v>1.8031039182374207</v>
      </c>
      <c r="AY25" s="49">
        <f>kWh_in_MMBtu*(AV25-AU25)*Elec_source_E+(AT25-AS25)*Gas_source_E</f>
        <v>-3.5279655557276985</v>
      </c>
      <c r="AZ25" s="50">
        <f>(AV25-AU25)*Elec_emissions/1000+(AT25-AS25)*Gas_emissions</f>
        <v>-466.87485048297481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4004</v>
      </c>
      <c r="F26" s="39">
        <v>46.832696451740169</v>
      </c>
      <c r="G26" s="40">
        <v>40.023476348443346</v>
      </c>
      <c r="H26" s="40">
        <v>349.15490123561585</v>
      </c>
      <c r="I26" s="39">
        <v>780.48966999115373</v>
      </c>
      <c r="J26" s="41">
        <f t="shared" si="15"/>
        <v>-0.14539457727601784</v>
      </c>
      <c r="K26" s="42">
        <f t="shared" si="10"/>
        <v>1.2353679333416134</v>
      </c>
      <c r="L26" s="51">
        <f>kWh_in_MMBtu*(I26-H26)*Elec_source_E+(G26-F26)*Gas_source_E</f>
        <v>-2.8042388486609946</v>
      </c>
      <c r="M26" s="52">
        <f>(I26-H26)*Elec_emissions/1000+(G26-F26)*Gas_emissions</f>
        <v>-373.79460141408094</v>
      </c>
      <c r="N26" s="6"/>
      <c r="O26" s="19">
        <v>4</v>
      </c>
      <c r="P26" s="14" t="s">
        <v>25</v>
      </c>
      <c r="Q26" s="13">
        <v>3779</v>
      </c>
      <c r="R26" s="13">
        <v>3300</v>
      </c>
      <c r="S26" s="39">
        <v>46.825571569468444</v>
      </c>
      <c r="T26" s="40">
        <v>40.831384053708717</v>
      </c>
      <c r="U26" s="40">
        <v>348.51955281096275</v>
      </c>
      <c r="V26" s="39">
        <v>695.8237387740968</v>
      </c>
      <c r="W26" s="41">
        <f t="shared" si="16"/>
        <v>-0.12801098448669235</v>
      </c>
      <c r="X26" s="42">
        <f t="shared" si="11"/>
        <v>0.99651277284724415</v>
      </c>
      <c r="Y26" s="51">
        <f>kWh_in_MMBtu*(V26-U26)*Elec_source_E+(T26-S26)*Gas_source_E</f>
        <v>-2.8154732592958771</v>
      </c>
      <c r="Z26" s="52">
        <f>(V26-U26)*Elec_emissions/1000+(T26-S26)*Gas_emissions</f>
        <v>-376.1652784262829</v>
      </c>
      <c r="AA26" s="6"/>
      <c r="AB26" s="19">
        <v>4</v>
      </c>
      <c r="AC26" s="14" t="s">
        <v>25</v>
      </c>
      <c r="AD26" s="13">
        <v>1341</v>
      </c>
      <c r="AE26" s="13">
        <v>597</v>
      </c>
      <c r="AF26" s="39">
        <v>41.262497149638484</v>
      </c>
      <c r="AG26" s="40">
        <v>30.590634156060201</v>
      </c>
      <c r="AH26" s="40">
        <v>317.79374726540874</v>
      </c>
      <c r="AI26" s="39">
        <v>1179.2199749711529</v>
      </c>
      <c r="AJ26" s="41">
        <f t="shared" si="17"/>
        <v>-0.25863347423876848</v>
      </c>
      <c r="AK26" s="42">
        <f t="shared" si="12"/>
        <v>2.7106456156493071</v>
      </c>
      <c r="AL26" s="51">
        <f>kWh_in_MMBtu*(AI26-AH26)*Elec_source_E+(AG26-AF26)*Gas_source_E</f>
        <v>-2.4100192399307794</v>
      </c>
      <c r="AM26" s="52">
        <f>(AI26-AH26)*Elec_emissions/1000+(AG26-AF26)*Gas_emissions</f>
        <v>-316.25012497185548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69.096272137741039</v>
      </c>
      <c r="AU26" s="40">
        <v>553.33541774438527</v>
      </c>
      <c r="AV26" s="39">
        <v>1208.9826262338047</v>
      </c>
      <c r="AW26" s="41">
        <f t="shared" si="18"/>
        <v>-0.13155429991132986</v>
      </c>
      <c r="AX26" s="42">
        <f t="shared" si="13"/>
        <v>1.1849001301273965</v>
      </c>
      <c r="AY26" s="51">
        <f>kWh_in_MMBtu*(AV26-AU26)*Elec_source_E+(AT26-AS26)*Gas_source_E</f>
        <v>-4.3896232694359014</v>
      </c>
      <c r="AZ26" s="52">
        <f>(AV26-AU26)*Elec_emissions/1000+(AT26-AS26)*Gas_emissions</f>
        <v>-585.31943497638474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43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43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43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43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43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2688</v>
      </c>
      <c r="F38" s="30">
        <v>26.421310553556129</v>
      </c>
      <c r="G38" s="30">
        <v>19.45907028538268</v>
      </c>
      <c r="H38" s="30">
        <v>261.53315145400603</v>
      </c>
      <c r="I38" s="30">
        <v>902.4681512976216</v>
      </c>
      <c r="J38" s="32">
        <f>(G38-F38)/F38</f>
        <v>-0.26350851348047072</v>
      </c>
      <c r="K38" s="36">
        <f t="shared" ref="K38:K41" si="20">(I38-H38)/H38</f>
        <v>2.450683579807404</v>
      </c>
      <c r="L38" s="49">
        <f>kWh_in_MMBtu*(I38-H38)*Elec_source_E+(G38-F38)*Gas_source_E</f>
        <v>-0.72707941005275067</v>
      </c>
      <c r="M38" s="50">
        <f>(I38-H38)*Elec_emissions/1000+(G38-F38)*Gas_emissions</f>
        <v>-91.529829648880082</v>
      </c>
      <c r="N38" s="6"/>
      <c r="O38" s="16">
        <v>1</v>
      </c>
      <c r="P38" s="17" t="s">
        <v>22</v>
      </c>
      <c r="Q38" s="18">
        <v>3462</v>
      </c>
      <c r="R38" s="18">
        <v>2558</v>
      </c>
      <c r="S38" s="30">
        <v>25.971555065536233</v>
      </c>
      <c r="T38" s="30">
        <v>19.039731601351956</v>
      </c>
      <c r="U38" s="30">
        <v>258.61938381336671</v>
      </c>
      <c r="V38" s="30">
        <v>898.43264842211568</v>
      </c>
      <c r="W38" s="32">
        <f>(T38-S38)/S38</f>
        <v>-0.26690059361838814</v>
      </c>
      <c r="X38" s="36">
        <f t="shared" ref="X38:X41" si="21">(V38-U38)/U38</f>
        <v>2.4739571147941168</v>
      </c>
      <c r="Y38" s="49">
        <f>kWh_in_MMBtu*(V38-U38)*Elec_source_E+(T38-S38)*Gas_source_E</f>
        <v>-0.7059342377698794</v>
      </c>
      <c r="Z38" s="50">
        <f>(V38-U38)*Elec_emissions/1000+(T38-S38)*Gas_emissions</f>
        <v>-88.689562493967628</v>
      </c>
      <c r="AA38" s="6"/>
      <c r="AB38" s="16">
        <v>1</v>
      </c>
      <c r="AC38" s="17" t="s">
        <v>22</v>
      </c>
      <c r="AD38" s="18">
        <v>1135</v>
      </c>
      <c r="AE38" s="18">
        <v>72</v>
      </c>
      <c r="AF38" s="30">
        <v>27.6198157293104</v>
      </c>
      <c r="AG38" s="30">
        <v>20.406195973531219</v>
      </c>
      <c r="AH38" s="30">
        <v>261.79930112694058</v>
      </c>
      <c r="AI38" s="30">
        <v>955.63041928515281</v>
      </c>
      <c r="AJ38" s="32">
        <f>(AG38-AF38)/AF38</f>
        <v>-0.26117552073759936</v>
      </c>
      <c r="AK38" s="36">
        <f t="shared" ref="AK38:AK41" si="22">(AI38-AH38)/AH38</f>
        <v>2.6502405284183288</v>
      </c>
      <c r="AL38" s="49">
        <f>kWh_in_MMBtu*(AI38-AH38)*Elec_source_E+(AG38-AF38)*Gas_source_E</f>
        <v>-0.43478444061263755</v>
      </c>
      <c r="AM38" s="50">
        <f>(AI38-AH38)*Elec_emissions/1000+(AG38-AF38)*Gas_emissions</f>
        <v>-51.571658297498971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36.777610013036039</v>
      </c>
      <c r="AU38" s="30">
        <v>389.70995918337053</v>
      </c>
      <c r="AV38" s="30">
        <v>1014.4532040638288</v>
      </c>
      <c r="AW38" s="32">
        <f>(AT38-AS38)/AS38</f>
        <v>-0.17850787651893479</v>
      </c>
      <c r="AX38" s="36">
        <f t="shared" ref="AX38:AX41" si="23">(AV38-AU38)/AU38</f>
        <v>1.6030979710900777</v>
      </c>
      <c r="AY38" s="49">
        <f>kWh_in_MMBtu*(AV38-AU38)*Elec_source_E+(AT38-AS38)*Gas_source_E</f>
        <v>-2.0225033496958549</v>
      </c>
      <c r="AZ38" s="50">
        <f>(AV38-AU38)*Elec_emissions/1000+(AT38-AS38)*Gas_emissions</f>
        <v>-266.39865240007089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2787</v>
      </c>
      <c r="F39" s="30">
        <v>26.803782164230523</v>
      </c>
      <c r="G39" s="31">
        <v>19.780255432575785</v>
      </c>
      <c r="H39" s="31">
        <v>264.14995210259559</v>
      </c>
      <c r="I39" s="30">
        <v>850.27851485324572</v>
      </c>
      <c r="J39" s="37">
        <f t="shared" ref="J39:J41" si="25">(G39-F39)/F39</f>
        <v>-0.26203491315593475</v>
      </c>
      <c r="K39" s="38">
        <f t="shared" si="20"/>
        <v>2.2189236003457551</v>
      </c>
      <c r="L39" s="49">
        <f>kWh_in_MMBtu*(I39-H39)*Elec_source_E+(G39-F39)*Gas_source_E</f>
        <v>-1.3806318778477884</v>
      </c>
      <c r="M39" s="50">
        <f>(I39-H39)*Elec_emissions/1000+(G39-F39)*Gas_emissions</f>
        <v>-180.22749931380088</v>
      </c>
      <c r="N39" s="6"/>
      <c r="O39" s="16">
        <v>2</v>
      </c>
      <c r="P39" s="17" t="s">
        <v>23</v>
      </c>
      <c r="Q39" s="18">
        <v>3462</v>
      </c>
      <c r="R39" s="18">
        <v>2649</v>
      </c>
      <c r="S39" s="30">
        <v>26.379635598100759</v>
      </c>
      <c r="T39" s="31">
        <v>19.353179033575319</v>
      </c>
      <c r="U39" s="31">
        <v>261.40884485040721</v>
      </c>
      <c r="V39" s="30">
        <v>853.0348843962978</v>
      </c>
      <c r="W39" s="37">
        <f t="shared" ref="W39:W41" si="26">(T39-S39)/S39</f>
        <v>-0.2663591215426539</v>
      </c>
      <c r="X39" s="38">
        <f t="shared" si="21"/>
        <v>2.263221200049494</v>
      </c>
      <c r="Y39" s="49">
        <f>kWh_in_MMBtu*(V39-U39)*Elec_source_E+(T39-S39)*Gas_source_E</f>
        <v>-1.3249701607000484</v>
      </c>
      <c r="Z39" s="50">
        <f>(V39-U39)*Elec_emissions/1000+(T39-S39)*Gas_emissions</f>
        <v>-172.66485348551475</v>
      </c>
      <c r="AA39" s="6"/>
      <c r="AB39" s="16">
        <v>2</v>
      </c>
      <c r="AC39" s="17" t="s">
        <v>23</v>
      </c>
      <c r="AD39" s="18">
        <v>1135</v>
      </c>
      <c r="AE39" s="18">
        <v>77</v>
      </c>
      <c r="AF39" s="30">
        <v>27.122230871857074</v>
      </c>
      <c r="AG39" s="31">
        <v>21.280325205838025</v>
      </c>
      <c r="AH39" s="31">
        <v>260.96991441069446</v>
      </c>
      <c r="AI39" s="30">
        <v>655.61874868372081</v>
      </c>
      <c r="AJ39" s="37">
        <f t="shared" ref="AJ39:AJ41" si="27">(AG39-AF39)/AF39</f>
        <v>-0.21539178298496101</v>
      </c>
      <c r="AK39" s="38">
        <f t="shared" si="22"/>
        <v>1.5122388155899007</v>
      </c>
      <c r="AL39" s="49">
        <f>kWh_in_MMBtu*(AI39-AH39)*Elec_source_E+(AG39-AF39)*Gas_source_E</f>
        <v>-2.1426207110437696</v>
      </c>
      <c r="AM39" s="50">
        <f>(AI39-AH39)*Elec_emissions/1000+(AG39-AF39)*Gas_emissions</f>
        <v>-284.94072787181972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36.433042455707323</v>
      </c>
      <c r="AU39" s="31">
        <v>387.20005068166358</v>
      </c>
      <c r="AV39" s="30">
        <v>976.29784395996887</v>
      </c>
      <c r="AW39" s="37">
        <f t="shared" ref="AW39:AW41" si="28">(AT39-AS39)/AS39</f>
        <v>-0.187141513985216</v>
      </c>
      <c r="AX39" s="38">
        <f t="shared" si="23"/>
        <v>1.5214300520911654</v>
      </c>
      <c r="AY39" s="49">
        <f>kWh_in_MMBtu*(AV39-AU39)*Elec_source_E+(AT39-AS39)*Gas_source_E</f>
        <v>-2.8359556248678084</v>
      </c>
      <c r="AZ39" s="50">
        <f>(AV39-AU39)*Elec_emissions/1000+(AT39-AS39)*Gas_emissions</f>
        <v>-376.46569931635486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3228</v>
      </c>
      <c r="F40" s="30">
        <v>27.724406186521591</v>
      </c>
      <c r="G40" s="31">
        <v>19.676092940962008</v>
      </c>
      <c r="H40" s="31">
        <v>271.38197056276994</v>
      </c>
      <c r="I40" s="30">
        <v>959.25285566647142</v>
      </c>
      <c r="J40" s="37">
        <f t="shared" si="25"/>
        <v>-0.29029704699220304</v>
      </c>
      <c r="K40" s="38">
        <f t="shared" si="20"/>
        <v>2.5346963310689015</v>
      </c>
      <c r="L40" s="49">
        <f>kWh_in_MMBtu*(I40-H40)*Elec_source_E+(G40-F40)*Gas_source_E</f>
        <v>-1.4084097846956452</v>
      </c>
      <c r="M40" s="50">
        <f>(I40-H40)*Elec_emissions/1000+(G40-F40)*Gas_emissions</f>
        <v>-182.93778015647661</v>
      </c>
      <c r="N40" s="6"/>
      <c r="O40" s="16">
        <v>3</v>
      </c>
      <c r="P40" s="17" t="s">
        <v>24</v>
      </c>
      <c r="Q40" s="18">
        <v>3462</v>
      </c>
      <c r="R40" s="18">
        <v>2957</v>
      </c>
      <c r="S40" s="30">
        <v>27.482171552843461</v>
      </c>
      <c r="T40" s="31">
        <v>19.507609485708159</v>
      </c>
      <c r="U40" s="31">
        <v>269.72581197612368</v>
      </c>
      <c r="V40" s="30">
        <v>951.46088184670805</v>
      </c>
      <c r="W40" s="37">
        <f t="shared" si="26"/>
        <v>-0.29017219588348758</v>
      </c>
      <c r="X40" s="38">
        <f t="shared" si="21"/>
        <v>2.5275114193777344</v>
      </c>
      <c r="Y40" s="49">
        <f>kWh_in_MMBtu*(V40-U40)*Elec_source_E+(T40-S40)*Gas_source_E</f>
        <v>-1.3937101992348166</v>
      </c>
      <c r="Z40" s="50">
        <f>(V40-U40)*Elec_emissions/1000+(T40-S40)*Gas_emissions</f>
        <v>-181.01783227705994</v>
      </c>
      <c r="AA40" s="6"/>
      <c r="AB40" s="16">
        <v>3</v>
      </c>
      <c r="AC40" s="17" t="s">
        <v>24</v>
      </c>
      <c r="AD40" s="18">
        <v>1135</v>
      </c>
      <c r="AE40" s="18">
        <v>203</v>
      </c>
      <c r="AF40" s="30">
        <v>25.2312869917615</v>
      </c>
      <c r="AG40" s="31">
        <v>16.425496105054794</v>
      </c>
      <c r="AH40" s="31">
        <v>256.24323840657354</v>
      </c>
      <c r="AI40" s="30">
        <v>1063.3671091267838</v>
      </c>
      <c r="AJ40" s="37">
        <f t="shared" si="27"/>
        <v>-0.3490028427635089</v>
      </c>
      <c r="AK40" s="38">
        <f t="shared" si="22"/>
        <v>3.1498348043805584</v>
      </c>
      <c r="AL40" s="49">
        <f>kWh_in_MMBtu*(AI40-AH40)*Elec_source_E+(AG40-AF40)*Gas_source_E</f>
        <v>-0.95735425332684798</v>
      </c>
      <c r="AM40" s="50">
        <f>(AI40-AH40)*Elec_emissions/1000+(AG40-AF40)*Gas_emissions</f>
        <v>-120.8931523187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36.706633159709689</v>
      </c>
      <c r="AU40" s="31">
        <v>388.59408186309025</v>
      </c>
      <c r="AV40" s="30">
        <v>987.27746055752698</v>
      </c>
      <c r="AW40" s="37">
        <f t="shared" si="28"/>
        <v>-0.19680448260086822</v>
      </c>
      <c r="AX40" s="38">
        <f t="shared" si="23"/>
        <v>1.5406394657995981</v>
      </c>
      <c r="AY40" s="49">
        <f>kWh_in_MMBtu*(AV40-AU40)*Elec_source_E+(AT40-AS40)*Gas_source_E</f>
        <v>-3.3941590063959577</v>
      </c>
      <c r="AZ40" s="50">
        <f>(AV40-AU40)*Elec_emissions/1000+(AT40-AS40)*Gas_emissions</f>
        <v>-451.64874089935688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3456</v>
      </c>
      <c r="F41" s="39">
        <v>27.797211894540357</v>
      </c>
      <c r="G41" s="40">
        <v>17.733367240639804</v>
      </c>
      <c r="H41" s="40">
        <v>271.77078312572547</v>
      </c>
      <c r="I41" s="39">
        <v>1165.738062833834</v>
      </c>
      <c r="J41" s="41">
        <f t="shared" si="25"/>
        <v>-0.36204511057014283</v>
      </c>
      <c r="K41" s="42">
        <f t="shared" si="20"/>
        <v>3.2894164318411852</v>
      </c>
      <c r="L41" s="51">
        <f>kWh_in_MMBtu*(I41-H41)*Elec_source_E+(G41-F41)*Gas_source_E</f>
        <v>-1.398899195827207</v>
      </c>
      <c r="M41" s="52">
        <f>(I41-H41)*Elec_emissions/1000+(G41-F41)*Gas_emissions</f>
        <v>-179.55673942779163</v>
      </c>
      <c r="N41" s="6"/>
      <c r="O41" s="19">
        <v>4</v>
      </c>
      <c r="P41" s="14" t="s">
        <v>25</v>
      </c>
      <c r="Q41" s="13">
        <v>3462</v>
      </c>
      <c r="R41" s="13">
        <v>3053</v>
      </c>
      <c r="S41" s="39">
        <v>27.661952010275119</v>
      </c>
      <c r="T41" s="40">
        <v>17.671250613450141</v>
      </c>
      <c r="U41" s="40">
        <v>270.8404320288721</v>
      </c>
      <c r="V41" s="39">
        <v>1159.9285248126364</v>
      </c>
      <c r="W41" s="41">
        <f t="shared" si="26"/>
        <v>-0.36117123596750872</v>
      </c>
      <c r="X41" s="42">
        <f t="shared" si="21"/>
        <v>3.2827007626726346</v>
      </c>
      <c r="Y41" s="51">
        <f>kWh_in_MMBtu*(V41-U41)*Elec_source_E+(T41-S41)*Gas_source_E</f>
        <v>-1.3714089537639396</v>
      </c>
      <c r="Z41" s="52">
        <f>(V41-U41)*Elec_emissions/1000+(T41-S41)*Gas_emissions</f>
        <v>-175.89901842567838</v>
      </c>
      <c r="AA41" s="6"/>
      <c r="AB41" s="19">
        <v>4</v>
      </c>
      <c r="AC41" s="14" t="s">
        <v>25</v>
      </c>
      <c r="AD41" s="13">
        <v>1135</v>
      </c>
      <c r="AE41" s="13">
        <v>328</v>
      </c>
      <c r="AF41" s="39">
        <v>25.196599066914896</v>
      </c>
      <c r="AG41" s="40">
        <v>14.621380489485249</v>
      </c>
      <c r="AH41" s="40">
        <v>255.23414612092782</v>
      </c>
      <c r="AI41" s="39">
        <v>1216.5240000814267</v>
      </c>
      <c r="AJ41" s="41">
        <f t="shared" si="27"/>
        <v>-0.41970817368427055</v>
      </c>
      <c r="AK41" s="42">
        <f t="shared" si="22"/>
        <v>3.766305835525031</v>
      </c>
      <c r="AL41" s="51">
        <f>kWh_in_MMBtu*(AI41-AH41)*Elec_source_E+(AG41-AF41)*Gas_source_E</f>
        <v>-1.2355504966008883</v>
      </c>
      <c r="AM41" s="52">
        <f>(AI41-AH41)*Elec_emissions/1000+(AG41-AF41)*Gas_emissions</f>
        <v>-156.84168322359278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34.96766341829872</v>
      </c>
      <c r="AU41" s="40">
        <v>391.91503580029104</v>
      </c>
      <c r="AV41" s="39">
        <v>1248.6294081059696</v>
      </c>
      <c r="AW41" s="41">
        <f t="shared" si="28"/>
        <v>-0.24401387094605118</v>
      </c>
      <c r="AX41" s="42">
        <f t="shared" si="23"/>
        <v>2.1859696466002299</v>
      </c>
      <c r="AY41" s="51">
        <f>kWh_in_MMBtu*(AV41-AU41)*Elec_source_E+(AT41-AS41)*Gas_source_E</f>
        <v>-3.1306450909112513</v>
      </c>
      <c r="AZ41" s="52">
        <f>(AV41-AU41)*Elec_emissions/1000+(AT41-AS41)*Gas_emissions</f>
        <v>-413.48342104854964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43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43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43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548</v>
      </c>
      <c r="F53" s="30">
        <v>31.804782163336274</v>
      </c>
      <c r="G53" s="30">
        <v>24.23726742920536</v>
      </c>
      <c r="H53" s="30">
        <v>278.54554584021776</v>
      </c>
      <c r="I53" s="30">
        <v>1253.1286842550137</v>
      </c>
      <c r="J53" s="32">
        <f>(G53-F53)/F53</f>
        <v>-0.23793637998421974</v>
      </c>
      <c r="K53" s="36">
        <f t="shared" ref="K53:K56" si="30">(I53-H53)/H53</f>
        <v>3.4988286582541392</v>
      </c>
      <c r="L53" s="49">
        <f>kWh_in_MMBtu*(I53-H53)*Elec_source_E+(G53-F53)*Gas_source_E</f>
        <v>2.1851627785577588</v>
      </c>
      <c r="M53" s="50">
        <f>(I53-H53)*Elec_emissions/1000+(G53-F53)*Gas_emissions</f>
        <v>304.61921733786903</v>
      </c>
      <c r="O53" s="16">
        <v>1</v>
      </c>
      <c r="P53" s="17" t="s">
        <v>22</v>
      </c>
      <c r="Q53" s="18">
        <v>794</v>
      </c>
      <c r="R53" s="18">
        <v>170</v>
      </c>
      <c r="S53" s="30">
        <v>43.570177562693075</v>
      </c>
      <c r="T53" s="30">
        <v>33.717928062734352</v>
      </c>
      <c r="U53" s="30">
        <v>315.84485225383685</v>
      </c>
      <c r="V53" s="30">
        <v>1139.9522490905335</v>
      </c>
      <c r="W53" s="32">
        <f>(T53-S53)/S53</f>
        <v>-0.22612369402861243</v>
      </c>
      <c r="X53" s="36">
        <f t="shared" ref="X53:X56" si="31">(V53-U53)/U53</f>
        <v>2.6092158569498594</v>
      </c>
      <c r="Y53" s="49">
        <f>kWh_in_MMBtu*(V53-U53)*Elec_source_E+(T53-S53)*Gas_source_E</f>
        <v>-1.9161708330882004</v>
      </c>
      <c r="Z53" s="50">
        <f>(V53-U53)*Elec_emissions/1000+(T53-S53)*Gas_emissions</f>
        <v>-250.02852149337537</v>
      </c>
      <c r="AB53" s="16">
        <v>1</v>
      </c>
      <c r="AC53" s="17" t="s">
        <v>22</v>
      </c>
      <c r="AD53" s="18">
        <v>661</v>
      </c>
      <c r="AE53" s="18">
        <v>378</v>
      </c>
      <c r="AF53" s="30">
        <v>26.513466772091157</v>
      </c>
      <c r="AG53" s="30">
        <v>19.973478255396028</v>
      </c>
      <c r="AH53" s="30">
        <v>261.7707254954683</v>
      </c>
      <c r="AI53" s="30">
        <v>818.9646410825502</v>
      </c>
      <c r="AJ53" s="32">
        <f>(AG53-AF53)/AF53</f>
        <v>-0.24666666841091148</v>
      </c>
      <c r="AK53" s="36">
        <f t="shared" ref="AK53:AK56" si="32">(AI53-AH53)/AH53</f>
        <v>2.1285570207762894</v>
      </c>
      <c r="AL53" s="49">
        <f>kWh_in_MMBtu*(AI53-AH53)*Elec_source_E+(AG53-AF53)*Gas_source_E</f>
        <v>-1.163345600245755</v>
      </c>
      <c r="AM53" s="50">
        <f>(AI53-AH53)*Elec_emissions/1000+(AG53-AF53)*Gas_emissions</f>
        <v>-151.2183586905669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607</v>
      </c>
      <c r="F54" s="30">
        <v>32.111119795702571</v>
      </c>
      <c r="G54" s="31">
        <v>24.939230700766299</v>
      </c>
      <c r="H54" s="31">
        <v>280.23479317244829</v>
      </c>
      <c r="I54" s="30">
        <v>1168.0832627593386</v>
      </c>
      <c r="J54" s="37">
        <f t="shared" ref="J54:J56" si="35">(G54-F54)/F54</f>
        <v>-0.22334596677304558</v>
      </c>
      <c r="K54" s="38">
        <f t="shared" si="30"/>
        <v>3.1682306809081142</v>
      </c>
      <c r="L54" s="49">
        <f>kWh_in_MMBtu*(I54-H54)*Elec_source_E+(G54-F54)*Gas_source_E</f>
        <v>1.6878252188253429</v>
      </c>
      <c r="M54" s="50">
        <f>(I54-H54)*Elec_emissions/1000+(G54-F54)*Gas_emissions</f>
        <v>236.66397782370632</v>
      </c>
      <c r="O54" s="16">
        <v>2</v>
      </c>
      <c r="P54" s="17" t="s">
        <v>23</v>
      </c>
      <c r="Q54" s="18">
        <v>794</v>
      </c>
      <c r="R54" s="18">
        <v>213</v>
      </c>
      <c r="S54" s="30">
        <v>41.977422610907269</v>
      </c>
      <c r="T54" s="31">
        <v>33.730614468335439</v>
      </c>
      <c r="U54" s="31">
        <v>311.41374979110202</v>
      </c>
      <c r="V54" s="30">
        <v>923.72155247282774</v>
      </c>
      <c r="W54" s="37">
        <f t="shared" ref="W54:W56" si="36">(T54-S54)/S54</f>
        <v>-0.19645818227127188</v>
      </c>
      <c r="X54" s="38">
        <f t="shared" si="31"/>
        <v>1.96621954904838</v>
      </c>
      <c r="Y54" s="49">
        <f>kWh_in_MMBtu*(V54-U54)*Elec_source_E+(T54-S54)*Gas_source_E</f>
        <v>-2.4337372521662912</v>
      </c>
      <c r="Z54" s="50">
        <f>(V54-U54)*Elec_emissions/1000+(T54-S54)*Gas_emissions</f>
        <v>-321.98525185882988</v>
      </c>
      <c r="AB54" s="16">
        <v>2</v>
      </c>
      <c r="AC54" s="17" t="s">
        <v>23</v>
      </c>
      <c r="AD54" s="18">
        <v>661</v>
      </c>
      <c r="AE54" s="18">
        <v>394</v>
      </c>
      <c r="AF54" s="30">
        <v>26.777306344843165</v>
      </c>
      <c r="AG54" s="31">
        <v>20.186528308654083</v>
      </c>
      <c r="AH54" s="31">
        <v>263.37916434053653</v>
      </c>
      <c r="AI54" s="30">
        <v>780.56286195728819</v>
      </c>
      <c r="AJ54" s="37">
        <f t="shared" ref="AJ54:AJ56" si="37">(AG54-AF54)/AF54</f>
        <v>-0.24613297361996792</v>
      </c>
      <c r="AK54" s="38">
        <f t="shared" si="32"/>
        <v>1.9636469684749178</v>
      </c>
      <c r="AL54" s="49">
        <f>kWh_in_MMBtu*(AI54-AH54)*Elec_source_E+(AG54-AF54)*Gas_source_E</f>
        <v>-1.6470501000475597</v>
      </c>
      <c r="AM54" s="50">
        <f>(AI54-AH54)*Elec_emissions/1000+(AG54-AF54)*Gas_emissions</f>
        <v>-216.85927498503804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804</v>
      </c>
      <c r="F55" s="30">
        <v>34.065031135336312</v>
      </c>
      <c r="G55" s="31">
        <v>27.27239069049126</v>
      </c>
      <c r="H55" s="31">
        <v>294.56248614159847</v>
      </c>
      <c r="I55" s="30">
        <v>1120.4124403122562</v>
      </c>
      <c r="J55" s="37">
        <f t="shared" si="35"/>
        <v>-0.19940214990142532</v>
      </c>
      <c r="K55" s="38">
        <f t="shared" si="30"/>
        <v>2.803649456481248</v>
      </c>
      <c r="L55" s="49">
        <f>kWh_in_MMBtu*(I55-H55)*Elec_source_E+(G55-F55)*Gas_source_E</f>
        <v>1.4374586175676214</v>
      </c>
      <c r="M55" s="50">
        <f>(I55-H55)*Elec_emissions/1000+(G55-F55)*Gas_emissions</f>
        <v>202.26768797191369</v>
      </c>
      <c r="O55" s="16">
        <v>3</v>
      </c>
      <c r="P55" s="17" t="s">
        <v>24</v>
      </c>
      <c r="Q55" s="18">
        <v>794</v>
      </c>
      <c r="R55" s="18">
        <v>335</v>
      </c>
      <c r="S55" s="30">
        <v>42.526733060525736</v>
      </c>
      <c r="T55" s="31">
        <v>35.865242398001421</v>
      </c>
      <c r="U55" s="31">
        <v>322.75082648734633</v>
      </c>
      <c r="V55" s="30">
        <v>732.93350765798436</v>
      </c>
      <c r="W55" s="37">
        <f t="shared" si="36"/>
        <v>-0.1566424266130064</v>
      </c>
      <c r="X55" s="38">
        <f t="shared" si="31"/>
        <v>1.2708958351396182</v>
      </c>
      <c r="Y55" s="49">
        <f>kWh_in_MMBtu*(V55-U55)*Elec_source_E+(T55-S55)*Gas_source_E</f>
        <v>-2.869665116074092</v>
      </c>
      <c r="Z55" s="50">
        <f>(V55-U55)*Elec_emissions/1000+(T55-S55)*Gas_emissions</f>
        <v>-382.83350896896673</v>
      </c>
      <c r="AB55" s="16">
        <v>3</v>
      </c>
      <c r="AC55" s="17" t="s">
        <v>24</v>
      </c>
      <c r="AD55" s="18">
        <v>661</v>
      </c>
      <c r="AE55" s="18">
        <v>469</v>
      </c>
      <c r="AF55" s="30">
        <v>28.020958331629632</v>
      </c>
      <c r="AG55" s="31">
        <v>21.134639470841211</v>
      </c>
      <c r="AH55" s="31">
        <v>274.42795732320678</v>
      </c>
      <c r="AI55" s="30">
        <v>787.06897854971521</v>
      </c>
      <c r="AJ55" s="37">
        <f t="shared" si="37"/>
        <v>-0.2457560080311475</v>
      </c>
      <c r="AK55" s="38">
        <f t="shared" si="32"/>
        <v>1.8680349707327626</v>
      </c>
      <c r="AL55" s="49">
        <f>kWh_in_MMBtu*(AI55-AH55)*Elec_source_E+(AG55-AF55)*Gas_source_E</f>
        <v>-2.0178228712382387</v>
      </c>
      <c r="AM55" s="50">
        <f>(AI55-AH55)*Elec_emissions/1000+(AG55-AF55)*Gas_emissions</f>
        <v>-266.90882767255471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1139</v>
      </c>
      <c r="F56" s="39">
        <v>40.738761460742481</v>
      </c>
      <c r="G56" s="40">
        <v>33.872557931679509</v>
      </c>
      <c r="H56" s="40">
        <v>327.94245149733626</v>
      </c>
      <c r="I56" s="39">
        <v>1197.8176918512243</v>
      </c>
      <c r="J56" s="41">
        <f t="shared" si="35"/>
        <v>-0.16854227479840111</v>
      </c>
      <c r="K56" s="42">
        <f t="shared" si="30"/>
        <v>2.65252405226029</v>
      </c>
      <c r="L56" s="51">
        <f>kWh_in_MMBtu*(I56-H56)*Elec_source_E+(G56-F56)*Gas_source_E</f>
        <v>1.8286035506867249</v>
      </c>
      <c r="M56" s="52">
        <f>(I56-H56)*Elec_emissions/1000+(G56-F56)*Gas_emissions</f>
        <v>255.46668070229634</v>
      </c>
      <c r="O56" s="19">
        <v>4</v>
      </c>
      <c r="P56" s="14" t="s">
        <v>25</v>
      </c>
      <c r="Q56" s="13">
        <v>794</v>
      </c>
      <c r="R56" s="13">
        <v>639</v>
      </c>
      <c r="S56" s="39">
        <v>50.603184875504247</v>
      </c>
      <c r="T56" s="40">
        <v>45.268672943096803</v>
      </c>
      <c r="U56" s="40">
        <v>368.77835473751156</v>
      </c>
      <c r="V56" s="39">
        <v>661.20150669926397</v>
      </c>
      <c r="W56" s="41">
        <f t="shared" si="36"/>
        <v>-0.10541850173129617</v>
      </c>
      <c r="X56" s="42">
        <f t="shared" si="31"/>
        <v>0.79295096419065281</v>
      </c>
      <c r="Y56" s="51">
        <f>kWh_in_MMBtu*(V56-U56)*Elec_source_E+(T56-S56)*Gas_source_E</f>
        <v>-2.683975720345237</v>
      </c>
      <c r="Z56" s="52">
        <f>(V56-U56)*Elec_emissions/1000+(T56-S56)*Gas_emissions</f>
        <v>-358.9899911115063</v>
      </c>
      <c r="AB56" s="19">
        <v>4</v>
      </c>
      <c r="AC56" s="14" t="s">
        <v>25</v>
      </c>
      <c r="AD56" s="13">
        <v>661</v>
      </c>
      <c r="AE56" s="13">
        <v>500</v>
      </c>
      <c r="AF56" s="39">
        <v>28.132028336676978</v>
      </c>
      <c r="AG56" s="40">
        <v>19.308322947088126</v>
      </c>
      <c r="AH56" s="40">
        <v>275.75416715639273</v>
      </c>
      <c r="AI56" s="39">
        <v>966.59568638856285</v>
      </c>
      <c r="AJ56" s="41">
        <f t="shared" si="37"/>
        <v>-0.31365336633352509</v>
      </c>
      <c r="AK56" s="42">
        <f t="shared" si="32"/>
        <v>2.5052804327717104</v>
      </c>
      <c r="AL56" s="51">
        <f>kWh_in_MMBtu*(AI56-AH56)*Elec_source_E+(AG56-AF56)*Gas_source_E</f>
        <v>-2.2217840188413804</v>
      </c>
      <c r="AM56" s="52">
        <f>(AI56-AH56)*Elec_emissions/1000+(AG56-AF56)*Gas_emissions</f>
        <v>-292.60112330598577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43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43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43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384</v>
      </c>
      <c r="F68" s="30">
        <v>30.307156303625863</v>
      </c>
      <c r="G68" s="30">
        <v>23.80322773617678</v>
      </c>
      <c r="H68" s="30">
        <v>270.56558843092381</v>
      </c>
      <c r="I68" s="30">
        <v>531</v>
      </c>
      <c r="J68" s="32">
        <f>(G68-F68)/F68</f>
        <v>-0.21460042315718586</v>
      </c>
      <c r="K68" s="36">
        <f t="shared" ref="K68:K71" si="38">(I68-H68)/H68</f>
        <v>0.96255556029648559</v>
      </c>
      <c r="L68" s="49">
        <f>kWh_in_MMBtu*(I68-H68)*Elec_source_E+(G68-F68)*Gas_source_E</f>
        <v>-4.3011069338119832</v>
      </c>
      <c r="M68" s="50">
        <f>(I68-H68)*Elec_emissions/1000+(G68-F68)*Gas_emissions</f>
        <v>-577.40586499357846</v>
      </c>
      <c r="O68" s="16">
        <v>1</v>
      </c>
      <c r="P68" s="17" t="s">
        <v>22</v>
      </c>
      <c r="Q68" s="18">
        <v>441</v>
      </c>
      <c r="R68" s="18">
        <v>119</v>
      </c>
      <c r="S68" s="30">
        <v>43.105642262368178</v>
      </c>
      <c r="T68" s="30">
        <v>36.983614522360547</v>
      </c>
      <c r="U68" s="30">
        <v>322.17031590358698</v>
      </c>
      <c r="V68" s="30">
        <v>541.94897622578583</v>
      </c>
      <c r="W68" s="32">
        <f>(T68-S68)/S68</f>
        <v>-0.14202381448686235</v>
      </c>
      <c r="X68" s="36">
        <f t="shared" ref="X68:X71" si="39">(V68-U68)/U68</f>
        <v>0.68218159610946294</v>
      </c>
      <c r="Y68" s="49">
        <f>kWh_in_MMBtu*(V68-U68)*Elec_source_E+(T68-S68)*Gas_source_E</f>
        <v>-4.3200899464581823</v>
      </c>
      <c r="Z68" s="50">
        <f>(V68-U68)*Elec_emissions/1000+(T68-S68)*Gas_emissions</f>
        <v>-580.37990567264478</v>
      </c>
      <c r="AB68" s="16">
        <v>1</v>
      </c>
      <c r="AC68" s="17" t="s">
        <v>22</v>
      </c>
      <c r="AD68" s="18">
        <v>374</v>
      </c>
      <c r="AE68" s="18">
        <v>265</v>
      </c>
      <c r="AF68" s="30">
        <v>24.559911665549158</v>
      </c>
      <c r="AG68" s="30">
        <v>17.884488009550832</v>
      </c>
      <c r="AH68" s="30">
        <v>247.39214477338828</v>
      </c>
      <c r="AI68" s="30">
        <v>817.69664660175158</v>
      </c>
      <c r="AJ68" s="32">
        <f>(AG68-AF68)/AF68</f>
        <v>-0.2718016150425378</v>
      </c>
      <c r="AK68" s="36">
        <f t="shared" ref="AK68:AK71" si="40">(AI68-AH68)/AH68</f>
        <v>2.3052651989042068</v>
      </c>
      <c r="AL68" s="49">
        <f>kWh_in_MMBtu*(AI68-AH68)*Elec_source_E+(AG68-AF68)*Gas_source_E</f>
        <v>-1.17060975821399</v>
      </c>
      <c r="AM68" s="50">
        <f>(AI68-AH68)*Elec_emissions/1000+(AG68-AF68)*Gas_emissions</f>
        <v>-152.06453177331366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401</v>
      </c>
      <c r="F69" s="30">
        <v>30.838443499078476</v>
      </c>
      <c r="G69" s="31">
        <v>24.045943195041296</v>
      </c>
      <c r="H69" s="31">
        <v>274.15119432794177</v>
      </c>
      <c r="I69" s="30">
        <v>536</v>
      </c>
      <c r="J69" s="37">
        <f t="shared" ref="J69:J71" si="43">(G69-F69)/F69</f>
        <v>-0.22026080221072622</v>
      </c>
      <c r="K69" s="38">
        <f t="shared" si="38"/>
        <v>0.9551255332443771</v>
      </c>
      <c r="L69" s="49">
        <f>kWh_in_MMBtu*(I69-H69)*Elec_source_E+(G69-F69)*Gas_source_E</f>
        <v>-4.600507816796787</v>
      </c>
      <c r="M69" s="50">
        <f>(I69-H69)*Elec_emissions/1000+(G69-F69)*Gas_emissions</f>
        <v>-617.76938124629282</v>
      </c>
      <c r="O69" s="16">
        <v>2</v>
      </c>
      <c r="P69" s="17" t="s">
        <v>23</v>
      </c>
      <c r="Q69" s="18">
        <v>441</v>
      </c>
      <c r="R69" s="18">
        <v>131</v>
      </c>
      <c r="S69" s="30">
        <v>43.079944500225118</v>
      </c>
      <c r="T69" s="31">
        <v>36.783690245846138</v>
      </c>
      <c r="U69" s="31">
        <v>322.8803382559916</v>
      </c>
      <c r="V69" s="30">
        <v>518.86033956911456</v>
      </c>
      <c r="W69" s="37">
        <f t="shared" ref="W69:W71" si="44">(T69-S69)/S69</f>
        <v>-0.14615279400710643</v>
      </c>
      <c r="X69" s="38">
        <f t="shared" si="39"/>
        <v>0.6069740956407903</v>
      </c>
      <c r="Y69" s="49">
        <f>kWh_in_MMBtu*(V69-U69)*Elec_source_E+(T69-S69)*Gas_source_E</f>
        <v>-4.7647820368166531</v>
      </c>
      <c r="Z69" s="50">
        <f>(V69-U69)*Elec_emissions/1000+(T69-S69)*Gas_emissions</f>
        <v>-640.59445348442921</v>
      </c>
      <c r="AB69" s="16">
        <v>2</v>
      </c>
      <c r="AC69" s="17" t="s">
        <v>23</v>
      </c>
      <c r="AD69" s="18">
        <v>374</v>
      </c>
      <c r="AE69" s="18">
        <v>270</v>
      </c>
      <c r="AF69" s="30">
        <v>24.899048568892525</v>
      </c>
      <c r="AG69" s="31">
        <v>17.865777033354508</v>
      </c>
      <c r="AH69" s="31">
        <v>250.50853560729527</v>
      </c>
      <c r="AI69" s="30">
        <v>817.01769979671735</v>
      </c>
      <c r="AJ69" s="37">
        <f t="shared" ref="AJ69:AJ71" si="45">(AG69-AF69)/AF69</f>
        <v>-0.28247149749830169</v>
      </c>
      <c r="AK69" s="38">
        <f t="shared" si="40"/>
        <v>2.26143657267431</v>
      </c>
      <c r="AL69" s="49">
        <f>kWh_in_MMBtu*(AI69-AH69)*Elec_source_E+(AG69-AF69)*Gas_source_E</f>
        <v>-1.6012963127913773</v>
      </c>
      <c r="AM69" s="50">
        <f>(AI69-AH69)*Elec_emissions/1000+(AG69-AF69)*Gas_emissions</f>
        <v>-210.1865909926687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508</v>
      </c>
      <c r="F70" s="30">
        <v>33.865274077576508</v>
      </c>
      <c r="G70" s="31">
        <v>26.894147566062625</v>
      </c>
      <c r="H70" s="31">
        <v>296.33875722466183</v>
      </c>
      <c r="I70" s="30">
        <v>716</v>
      </c>
      <c r="J70" s="37">
        <f t="shared" si="43"/>
        <v>-0.20584881420256193</v>
      </c>
      <c r="K70" s="38">
        <f t="shared" si="38"/>
        <v>1.4161537515566431</v>
      </c>
      <c r="L70" s="49">
        <f>kWh_in_MMBtu*(I70-H70)*Elec_source_E+(G70-F70)*Gas_source_E</f>
        <v>-3.1056920068038307</v>
      </c>
      <c r="M70" s="50">
        <f>(I70-H70)*Elec_emissions/1000+(G70-F70)*Gas_emissions</f>
        <v>-414.56815019719909</v>
      </c>
      <c r="O70" s="16">
        <v>3</v>
      </c>
      <c r="P70" s="17" t="s">
        <v>24</v>
      </c>
      <c r="Q70" s="18">
        <v>441</v>
      </c>
      <c r="R70" s="18">
        <v>201</v>
      </c>
      <c r="S70" s="30">
        <v>44.495543864608145</v>
      </c>
      <c r="T70" s="31">
        <v>39.059771131321043</v>
      </c>
      <c r="U70" s="31">
        <v>344.556212214391</v>
      </c>
      <c r="V70" s="30">
        <v>492.20863855018422</v>
      </c>
      <c r="W70" s="37">
        <f t="shared" si="44"/>
        <v>-0.12216442953989215</v>
      </c>
      <c r="X70" s="38">
        <f t="shared" si="39"/>
        <v>0.42852928231031401</v>
      </c>
      <c r="Y70" s="49">
        <f>kWh_in_MMBtu*(V70-U70)*Elec_source_E+(T70-S70)*Gas_source_E</f>
        <v>-4.3442455893810585</v>
      </c>
      <c r="Z70" s="50">
        <f>(V70-U70)*Elec_emissions/1000+(T70-S70)*Gas_emissions</f>
        <v>-584.37196390096074</v>
      </c>
      <c r="AB70" s="16">
        <v>3</v>
      </c>
      <c r="AC70" s="17" t="s">
        <v>24</v>
      </c>
      <c r="AD70" s="18">
        <v>374</v>
      </c>
      <c r="AE70" s="18">
        <v>307</v>
      </c>
      <c r="AF70" s="30">
        <v>26.905390601376659</v>
      </c>
      <c r="AG70" s="31">
        <v>18.929032463075849</v>
      </c>
      <c r="AH70" s="31">
        <v>264.76967431607693</v>
      </c>
      <c r="AI70" s="30">
        <v>929.00605208303546</v>
      </c>
      <c r="AJ70" s="37">
        <f t="shared" si="45"/>
        <v>-0.29645948116778825</v>
      </c>
      <c r="AK70" s="38">
        <f t="shared" si="40"/>
        <v>2.5087328429237177</v>
      </c>
      <c r="AL70" s="49">
        <f>kWh_in_MMBtu*(AI70-AH70)*Elec_source_E+(AG70-AF70)*Gas_source_E</f>
        <v>-1.5830065221154479</v>
      </c>
      <c r="AM70" s="50">
        <f>(AI70-AH70)*Elec_emissions/1000+(AG70-AF70)*Gas_emissions</f>
        <v>-206.7249530570615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697</v>
      </c>
      <c r="F71" s="39">
        <v>39.84426390056057</v>
      </c>
      <c r="G71" s="40">
        <v>32.481016069584143</v>
      </c>
      <c r="H71" s="40">
        <v>323.5465437922029</v>
      </c>
      <c r="I71" s="39">
        <v>1019</v>
      </c>
      <c r="J71" s="41">
        <f t="shared" si="43"/>
        <v>-0.18480069927638526</v>
      </c>
      <c r="K71" s="42">
        <f t="shared" si="38"/>
        <v>2.1494695880740133</v>
      </c>
      <c r="L71" s="51">
        <f>kWh_in_MMBtu*(I71-H71)*Elec_source_E+(G71-F71)*Gas_source_E</f>
        <v>-0.58051051321834723</v>
      </c>
      <c r="M71" s="52">
        <f>(I71-H71)*Elec_emissions/1000+(G71-F71)*Gas_emissions</f>
        <v>-71.208105827397617</v>
      </c>
      <c r="O71" s="19">
        <v>4</v>
      </c>
      <c r="P71" s="14" t="s">
        <v>25</v>
      </c>
      <c r="Q71" s="13">
        <v>441</v>
      </c>
      <c r="R71" s="13">
        <v>382</v>
      </c>
      <c r="S71" s="39">
        <v>50.858216857964607</v>
      </c>
      <c r="T71" s="40">
        <v>46.064302510407842</v>
      </c>
      <c r="U71" s="40">
        <v>375.02198653219142</v>
      </c>
      <c r="V71" s="39">
        <v>505.14889660574971</v>
      </c>
      <c r="W71" s="41">
        <f t="shared" si="44"/>
        <v>-9.4260370176663361E-2</v>
      </c>
      <c r="X71" s="42">
        <f t="shared" si="39"/>
        <v>0.34698474955251285</v>
      </c>
      <c r="Y71" s="51">
        <f>kWh_in_MMBtu*(V71-U71)*Elec_source_E+(T71-S71)*Gas_source_E</f>
        <v>-3.8322457300199968</v>
      </c>
      <c r="Z71" s="52">
        <f>(V71-U71)*Elec_emissions/1000+(T71-S71)*Gas_emissions</f>
        <v>-515.50088184389074</v>
      </c>
      <c r="AB71" s="19">
        <v>4</v>
      </c>
      <c r="AC71" s="14" t="s">
        <v>25</v>
      </c>
      <c r="AD71" s="13">
        <v>374</v>
      </c>
      <c r="AE71" s="13">
        <v>315</v>
      </c>
      <c r="AF71" s="39">
        <v>26.487660631581704</v>
      </c>
      <c r="AG71" s="40">
        <v>16.008586163569372</v>
      </c>
      <c r="AH71" s="40">
        <v>261.12235608847135</v>
      </c>
      <c r="AI71" s="39">
        <v>1217.1539923884202</v>
      </c>
      <c r="AJ71" s="41">
        <f t="shared" si="45"/>
        <v>-0.39562098796742912</v>
      </c>
      <c r="AK71" s="42">
        <f t="shared" si="40"/>
        <v>3.6612400815502522</v>
      </c>
      <c r="AL71" s="51">
        <f>kWh_in_MMBtu*(AI71-AH71)*Elec_source_E+(AG71-AF71)*Gas_source_E</f>
        <v>-1.1870471767273791</v>
      </c>
      <c r="AM71" s="52">
        <f>(AI71-AH71)*Elec_emissions/1000+(AG71-AF71)*Gas_emissions</f>
        <v>-150.35394761768725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8"/>
  <sheetViews>
    <sheetView showGridLines="0" workbookViewId="0">
      <selection activeCell="B16" sqref="B16"/>
    </sheetView>
  </sheetViews>
  <sheetFormatPr defaultRowHeight="11.25" x14ac:dyDescent="0.2"/>
  <cols>
    <col min="1" max="1" width="20.140625" style="4" customWidth="1"/>
    <col min="2" max="3" width="9.140625" style="4"/>
    <col min="4" max="4" width="9.42578125" style="4" customWidth="1"/>
    <col min="5" max="6" width="9.140625" style="4"/>
    <col min="7" max="7" width="10.140625" style="4" customWidth="1"/>
    <col min="8" max="8" width="12.42578125" style="4" customWidth="1"/>
    <col min="9" max="16384" width="9.140625" style="4"/>
  </cols>
  <sheetData>
    <row r="1" spans="1:12" ht="12" thickBot="1" x14ac:dyDescent="0.25">
      <c r="J1" s="172"/>
      <c r="K1" s="172"/>
      <c r="L1" s="172"/>
    </row>
    <row r="2" spans="1:12" x14ac:dyDescent="0.2">
      <c r="A2" s="185"/>
      <c r="B2" s="190" t="s">
        <v>57</v>
      </c>
      <c r="C2" s="187" t="s">
        <v>57</v>
      </c>
      <c r="D2" s="187" t="s">
        <v>60</v>
      </c>
      <c r="E2" s="187" t="s">
        <v>60</v>
      </c>
      <c r="F2" s="187" t="s">
        <v>67</v>
      </c>
      <c r="G2" s="195" t="s">
        <v>67</v>
      </c>
      <c r="H2" s="180" t="s">
        <v>67</v>
      </c>
      <c r="I2" s="181" t="s">
        <v>67</v>
      </c>
      <c r="J2" s="172"/>
      <c r="K2" s="172"/>
      <c r="L2" s="172"/>
    </row>
    <row r="3" spans="1:12" x14ac:dyDescent="0.2">
      <c r="A3" s="186"/>
      <c r="B3" s="191" t="s">
        <v>58</v>
      </c>
      <c r="C3" s="188" t="s">
        <v>59</v>
      </c>
      <c r="D3" s="188" t="s">
        <v>58</v>
      </c>
      <c r="E3" s="188" t="s">
        <v>59</v>
      </c>
      <c r="F3" s="188" t="s">
        <v>62</v>
      </c>
      <c r="G3" s="196" t="s">
        <v>63</v>
      </c>
      <c r="H3" s="34" t="s">
        <v>68</v>
      </c>
      <c r="I3" s="182" t="s">
        <v>69</v>
      </c>
      <c r="J3" s="172"/>
      <c r="K3" s="172"/>
      <c r="L3" s="172"/>
    </row>
    <row r="4" spans="1:12" ht="12" thickBot="1" x14ac:dyDescent="0.25">
      <c r="A4" s="201" t="s">
        <v>81</v>
      </c>
      <c r="B4" s="192" t="s">
        <v>64</v>
      </c>
      <c r="C4" s="193" t="s">
        <v>64</v>
      </c>
      <c r="D4" s="193" t="s">
        <v>65</v>
      </c>
      <c r="E4" s="193" t="s">
        <v>65</v>
      </c>
      <c r="F4" s="189" t="s">
        <v>66</v>
      </c>
      <c r="G4" s="197" t="s">
        <v>66</v>
      </c>
      <c r="H4" s="194" t="s">
        <v>64</v>
      </c>
      <c r="I4" s="200" t="s">
        <v>70</v>
      </c>
      <c r="J4" s="172"/>
      <c r="K4" s="172"/>
      <c r="L4" s="172"/>
    </row>
    <row r="5" spans="1:12" ht="12" customHeight="1" x14ac:dyDescent="0.2">
      <c r="A5" s="206"/>
      <c r="B5" s="209" t="s">
        <v>84</v>
      </c>
      <c r="C5" s="210"/>
      <c r="D5" s="210"/>
      <c r="E5" s="210"/>
      <c r="F5" s="210"/>
      <c r="G5" s="210"/>
      <c r="H5" s="210"/>
      <c r="I5" s="211"/>
      <c r="J5" s="171"/>
      <c r="K5" s="171"/>
      <c r="L5" s="171"/>
    </row>
    <row r="6" spans="1:12" x14ac:dyDescent="0.2">
      <c r="A6" s="178" t="s">
        <v>82</v>
      </c>
      <c r="B6" s="174">
        <f>'0 vs Int 5'!C5</f>
        <v>37.159280348516425</v>
      </c>
      <c r="C6" s="175">
        <f>'0 vs Int 5'!D5</f>
        <v>28.831974978993767</v>
      </c>
      <c r="D6" s="175">
        <f>'0 vs Int 5'!E5</f>
        <v>312.44076564414183</v>
      </c>
      <c r="E6" s="175">
        <f>'0 vs Int 5'!F5</f>
        <v>1045.29085131278</v>
      </c>
      <c r="F6" s="202">
        <f>'0 vs Int 5'!G5</f>
        <v>-0.22409759530919238</v>
      </c>
      <c r="G6" s="203">
        <f>'0 vs Int 5'!H5</f>
        <v>2.3455648758181784</v>
      </c>
      <c r="H6" s="198">
        <f>'0 vs Int 5'!I5</f>
        <v>-1.2309700279435702</v>
      </c>
      <c r="I6" s="183">
        <f>'0 vs Int 5'!J5</f>
        <v>-158.54986475763098</v>
      </c>
      <c r="J6" s="173"/>
      <c r="K6" s="173"/>
      <c r="L6" s="173"/>
    </row>
    <row r="7" spans="1:12" x14ac:dyDescent="0.2">
      <c r="A7" s="178" t="s">
        <v>83</v>
      </c>
      <c r="B7" s="174">
        <f>'0 vs Int 5'!C15</f>
        <v>29.214494067422805</v>
      </c>
      <c r="C7" s="175">
        <f>'0 vs Int 5'!D15</f>
        <v>20.414368821664493</v>
      </c>
      <c r="D7" s="175">
        <f>'0 vs Int 5'!E15</f>
        <v>266.42625741548147</v>
      </c>
      <c r="E7" s="175">
        <f>'0 vs Int 5'!F15</f>
        <v>1256.1352040428421</v>
      </c>
      <c r="F7" s="202">
        <f>'0 vs Int 5'!G15</f>
        <v>-0.30122463272678635</v>
      </c>
      <c r="G7" s="203">
        <f>'0 vs Int 5'!H15</f>
        <v>3.7147575326404398</v>
      </c>
      <c r="H7" s="198">
        <f>'0 vs Int 5'!I15</f>
        <v>1.0035521556676148</v>
      </c>
      <c r="I7" s="183">
        <f>'0 vs Int 5'!J15</f>
        <v>145.41839726971057</v>
      </c>
      <c r="J7" s="173"/>
      <c r="K7" s="173"/>
      <c r="L7" s="173"/>
    </row>
    <row r="8" spans="1:12" x14ac:dyDescent="0.2">
      <c r="A8" s="206"/>
      <c r="B8" s="212" t="s">
        <v>85</v>
      </c>
      <c r="C8" s="213"/>
      <c r="D8" s="213"/>
      <c r="E8" s="213"/>
      <c r="F8" s="213"/>
      <c r="G8" s="213"/>
      <c r="H8" s="213"/>
      <c r="I8" s="214"/>
      <c r="J8" s="171"/>
      <c r="K8" s="171"/>
      <c r="L8" s="171"/>
    </row>
    <row r="9" spans="1:12" x14ac:dyDescent="0.2">
      <c r="A9" s="178" t="s">
        <v>82</v>
      </c>
      <c r="B9" s="174">
        <f>'0 vs Int 5'!C6</f>
        <v>37.441146889394162</v>
      </c>
      <c r="C9" s="175">
        <f>'0 vs Int 5'!D6</f>
        <v>29.28821465983118</v>
      </c>
      <c r="D9" s="175">
        <f>'0 vs Int 5'!E6</f>
        <v>314.05672368099613</v>
      </c>
      <c r="E9" s="175">
        <f>'0 vs Int 5'!F6</f>
        <v>960.73421573071539</v>
      </c>
      <c r="F9" s="202">
        <f>'0 vs Int 5'!G6</f>
        <v>-0.21775327165184777</v>
      </c>
      <c r="G9" s="203">
        <f>'0 vs Int 5'!H6</f>
        <v>2.0591104831959703</v>
      </c>
      <c r="H9" s="198">
        <f>'0 vs Int 5'!I6</f>
        <v>-1.9634553114993594</v>
      </c>
      <c r="I9" s="183">
        <f>'0 vs Int 5'!J6</f>
        <v>-258.21196430546661</v>
      </c>
      <c r="J9" s="173"/>
      <c r="K9" s="173"/>
      <c r="L9" s="173"/>
    </row>
    <row r="10" spans="1:12" x14ac:dyDescent="0.2">
      <c r="A10" s="178" t="s">
        <v>83</v>
      </c>
      <c r="B10" s="174">
        <f>'0 vs Int 5'!C16</f>
        <v>30.121552918556159</v>
      </c>
      <c r="C10" s="175">
        <f>'0 vs Int 5'!D16</f>
        <v>21.904052759223383</v>
      </c>
      <c r="D10" s="175">
        <f>'0 vs Int 5'!E16</f>
        <v>272.14115382429964</v>
      </c>
      <c r="E10" s="175">
        <f>'0 vs Int 5'!F16</f>
        <v>1138.5545283665922</v>
      </c>
      <c r="F10" s="202">
        <f>'0 vs Int 5'!G16</f>
        <v>-0.27281130496663225</v>
      </c>
      <c r="G10" s="203">
        <f>'0 vs Int 5'!H16</f>
        <v>3.1836911189906552</v>
      </c>
      <c r="H10" s="198">
        <f>'0 vs Int 5'!I16</f>
        <v>0.31862796160614337</v>
      </c>
      <c r="I10" s="183">
        <f>'0 vs Int 5'!J16</f>
        <v>51.792523162575662</v>
      </c>
      <c r="J10" s="173"/>
      <c r="K10" s="173"/>
      <c r="L10" s="173"/>
    </row>
    <row r="11" spans="1:12" x14ac:dyDescent="0.2">
      <c r="A11" s="206"/>
      <c r="B11" s="212" t="s">
        <v>86</v>
      </c>
      <c r="C11" s="213"/>
      <c r="D11" s="213"/>
      <c r="E11" s="213"/>
      <c r="F11" s="213"/>
      <c r="G11" s="213"/>
      <c r="H11" s="213"/>
      <c r="I11" s="214"/>
      <c r="J11" s="171"/>
      <c r="K11" s="171"/>
      <c r="L11" s="171"/>
    </row>
    <row r="12" spans="1:12" x14ac:dyDescent="0.2">
      <c r="A12" s="178" t="s">
        <v>82</v>
      </c>
      <c r="B12" s="174">
        <f>'0 vs Int 5'!C7</f>
        <v>37.875286246735115</v>
      </c>
      <c r="C12" s="175">
        <f>'0 vs Int 5'!D7</f>
        <v>29.943785140135066</v>
      </c>
      <c r="D12" s="175">
        <f>'0 vs Int 5'!E7</f>
        <v>317.42201272986966</v>
      </c>
      <c r="E12" s="175">
        <f>'0 vs Int 5'!F7</f>
        <v>911.79071494392315</v>
      </c>
      <c r="F12" s="202">
        <f>'0 vs Int 5'!G7</f>
        <v>-0.20941098781223735</v>
      </c>
      <c r="G12" s="203">
        <f>'0 vs Int 5'!H7</f>
        <v>1.8724873461119065</v>
      </c>
      <c r="H12" s="198">
        <f>'0 vs Int 5'!I7</f>
        <v>-2.2821061400018898</v>
      </c>
      <c r="I12" s="183">
        <f>'0 vs Int 5'!J7</f>
        <v>-301.71856965097345</v>
      </c>
      <c r="J12" s="173"/>
      <c r="K12" s="173"/>
      <c r="L12" s="173"/>
    </row>
    <row r="13" spans="1:12" x14ac:dyDescent="0.2">
      <c r="A13" s="178" t="s">
        <v>83</v>
      </c>
      <c r="B13" s="174">
        <f>'0 vs Int 5'!C17</f>
        <v>32.428517503145137</v>
      </c>
      <c r="C13" s="175">
        <f>'0 vs Int 5'!D17</f>
        <v>22.913066666340068</v>
      </c>
      <c r="D13" s="175">
        <f>'0 vs Int 5'!E17</f>
        <v>288.64948704877071</v>
      </c>
      <c r="E13" s="175">
        <f>'0 vs Int 5'!F17</f>
        <v>1340.2799306524453</v>
      </c>
      <c r="F13" s="202">
        <f>'0 vs Int 5'!G17</f>
        <v>-0.2934284873146667</v>
      </c>
      <c r="G13" s="203">
        <f>'0 vs Int 5'!H17</f>
        <v>3.6432784078566174</v>
      </c>
      <c r="H13" s="198">
        <f>'0 vs Int 5'!I17</f>
        <v>0.88677034239568719</v>
      </c>
      <c r="I13" s="183">
        <f>'0 vs Int 5'!J17</f>
        <v>130.29939198939792</v>
      </c>
      <c r="J13" s="173"/>
      <c r="K13" s="173"/>
      <c r="L13" s="173"/>
    </row>
    <row r="14" spans="1:12" x14ac:dyDescent="0.2">
      <c r="A14" s="206"/>
      <c r="B14" s="212" t="s">
        <v>87</v>
      </c>
      <c r="C14" s="213"/>
      <c r="D14" s="213"/>
      <c r="E14" s="213"/>
      <c r="F14" s="213"/>
      <c r="G14" s="213"/>
      <c r="H14" s="213"/>
      <c r="I14" s="214"/>
      <c r="J14" s="171"/>
      <c r="K14" s="171"/>
      <c r="L14" s="171"/>
    </row>
    <row r="15" spans="1:12" x14ac:dyDescent="0.2">
      <c r="A15" s="178" t="s">
        <v>82</v>
      </c>
      <c r="B15" s="174">
        <f>'0 vs Int 5'!C8</f>
        <v>39.44952554725365</v>
      </c>
      <c r="C15" s="175">
        <f>'0 vs Int 5'!D8</f>
        <v>31.123564293759703</v>
      </c>
      <c r="D15" s="175">
        <f>'0 vs Int 5'!E8</f>
        <v>322.71264079135506</v>
      </c>
      <c r="E15" s="175">
        <f>'0 vs Int 5'!F8</f>
        <v>952.35550913467239</v>
      </c>
      <c r="F15" s="202">
        <f>'0 vs Int 5'!G8</f>
        <v>-0.21105352061892096</v>
      </c>
      <c r="G15" s="203">
        <f>'0 vs Int 5'!H8</f>
        <v>1.9510945304135245</v>
      </c>
      <c r="H15" s="198">
        <f>'0 vs Int 5'!I8</f>
        <v>-2.334427300079235</v>
      </c>
      <c r="I15" s="183">
        <f>'0 vs Int 5'!J8</f>
        <v>-308.41557369242696</v>
      </c>
      <c r="J15" s="173"/>
      <c r="K15" s="173"/>
      <c r="L15" s="173"/>
    </row>
    <row r="16" spans="1:12" ht="12" thickBot="1" x14ac:dyDescent="0.25">
      <c r="A16" s="179" t="s">
        <v>83</v>
      </c>
      <c r="B16" s="176">
        <f>'0 vs Int 5'!C18</f>
        <v>38.430300518262584</v>
      </c>
      <c r="C16" s="177">
        <f>'0 vs Int 5'!D18</f>
        <v>29.859490772655931</v>
      </c>
      <c r="D16" s="177">
        <f>'0 vs Int 5'!E18</f>
        <v>319.15801683038052</v>
      </c>
      <c r="E16" s="177">
        <f>'0 vs Int 5'!F18</f>
        <v>1179.3783237804105</v>
      </c>
      <c r="F16" s="204">
        <f>'0 vs Int 5'!G18</f>
        <v>-0.22302218900249535</v>
      </c>
      <c r="G16" s="205">
        <f>'0 vs Int 5'!H18</f>
        <v>2.6952802736808645</v>
      </c>
      <c r="H16" s="199">
        <f>'0 vs Int 5'!I18</f>
        <v>-0.13278162238371749</v>
      </c>
      <c r="I16" s="184">
        <f>'0 vs Int 5'!J18</f>
        <v>-9.1487062988342132</v>
      </c>
      <c r="J16" s="173"/>
      <c r="K16" s="173"/>
      <c r="L16" s="173"/>
    </row>
    <row r="17" spans="10:12" x14ac:dyDescent="0.2">
      <c r="J17" s="172"/>
      <c r="K17" s="172"/>
      <c r="L17" s="172"/>
    </row>
    <row r="18" spans="10:12" x14ac:dyDescent="0.2">
      <c r="J18" s="172"/>
      <c r="K18" s="172"/>
      <c r="L18" s="172"/>
    </row>
  </sheetData>
  <mergeCells count="4">
    <mergeCell ref="B5:I5"/>
    <mergeCell ref="B8:I8"/>
    <mergeCell ref="B11:I11"/>
    <mergeCell ref="B14:I1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BM71"/>
  <sheetViews>
    <sheetView topLeftCell="W1" workbookViewId="0">
      <selection activeCell="AK8" sqref="AK8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44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44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44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44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44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4206</v>
      </c>
      <c r="F8" s="30">
        <v>32.240068389380156</v>
      </c>
      <c r="G8" s="30">
        <v>18.81032456926437</v>
      </c>
      <c r="H8" s="30">
        <v>280.78951085075647</v>
      </c>
      <c r="I8" s="30">
        <v>2246.6442371165676</v>
      </c>
      <c r="J8" s="32">
        <f>(G8-F8)/F8</f>
        <v>-0.41655444578832002</v>
      </c>
      <c r="K8" s="36">
        <f>(I8-H8)/H8</f>
        <v>7.001168670117063</v>
      </c>
      <c r="L8" s="49">
        <f>kWh_in_MMBtu*(I8-H8)*Elec_source_E+(G8-F8)*Gas_source_E</f>
        <v>6.4077511716808129</v>
      </c>
      <c r="M8" s="50">
        <f>(I8-H8)*Elec_emissions/1000+(G8-F8)*Gas_emissions</f>
        <v>884.18043043346916</v>
      </c>
      <c r="N8" s="6"/>
      <c r="O8" s="16">
        <v>1</v>
      </c>
      <c r="P8" s="17" t="s">
        <v>22</v>
      </c>
      <c r="Q8" s="18">
        <v>7241</v>
      </c>
      <c r="R8" s="18">
        <v>3763</v>
      </c>
      <c r="S8" s="30">
        <v>30.898729768327044</v>
      </c>
      <c r="T8" s="30">
        <v>18.539064749572624</v>
      </c>
      <c r="U8" s="30">
        <v>273.70349969273263</v>
      </c>
      <c r="V8" s="30">
        <v>2086.3839573726191</v>
      </c>
      <c r="W8" s="32">
        <f>(T8-S8)/S8</f>
        <v>-0.40000560254175171</v>
      </c>
      <c r="X8" s="36">
        <f t="shared" ref="X8:X11" si="0">(V8-U8)/U8</f>
        <v>6.6227887466358784</v>
      </c>
      <c r="Y8" s="49">
        <f>kWh_in_MMBtu*(V8-U8)*Elec_source_E+(T8-S8)*Gas_source_E</f>
        <v>5.934274287057093</v>
      </c>
      <c r="Z8" s="50">
        <f>(V8-U8)*Elec_emissions/1000+(T8-S8)*Gas_emissions</f>
        <v>818.76662770965504</v>
      </c>
      <c r="AA8" s="6"/>
      <c r="AB8" s="16">
        <v>1</v>
      </c>
      <c r="AC8" s="17" t="s">
        <v>22</v>
      </c>
      <c r="AD8" s="18">
        <v>2476</v>
      </c>
      <c r="AE8" s="18">
        <v>340</v>
      </c>
      <c r="AF8" s="30">
        <v>40.589040645138539</v>
      </c>
      <c r="AG8" s="30">
        <v>14.589021141123393</v>
      </c>
      <c r="AH8" s="30">
        <v>314.39234564430194</v>
      </c>
      <c r="AI8" s="30">
        <v>4280.8024128612833</v>
      </c>
      <c r="AJ8" s="32">
        <f>(AG8-AF8)/AF8</f>
        <v>-0.6405674805504239</v>
      </c>
      <c r="AK8" s="36">
        <f>(AI8-AH8)/AH8</f>
        <v>12.61611525270564</v>
      </c>
      <c r="AL8" s="49">
        <f>kWh_in_MMBtu*(AI8-AH8)*Elec_source_E+(AG8-AF8)*Gas_source_E</f>
        <v>14.123822648529742</v>
      </c>
      <c r="AM8" s="50">
        <f>(AI8-AH8)*Elec_emissions/1000+(AG8-AF8)*Gas_emissions</f>
        <v>1945.1573706432646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42.654925220410249</v>
      </c>
      <c r="AU8" s="30">
        <v>428.74772597538828</v>
      </c>
      <c r="AV8" s="30">
        <v>1386.8932946240354</v>
      </c>
      <c r="AW8" s="32">
        <f>(AT8-AS8)/AS8</f>
        <v>-0.2054560963775586</v>
      </c>
      <c r="AX8" s="36">
        <f>(AV8-AU8)/AU8</f>
        <v>2.2347537038683871</v>
      </c>
      <c r="AY8" s="49">
        <f>kWh_in_MMBtu*(AV8-AU8)*Elec_source_E+(AT8-AS8)*Gas_source_E</f>
        <v>-1.7647807243353952</v>
      </c>
      <c r="AZ8" s="50">
        <f>(AV8-AU8)*Elec_emissions/1000+(AT8-AS8)*Gas_emissions</f>
        <v>-228.2469484173098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4480</v>
      </c>
      <c r="F9" s="30">
        <v>32.350902328747331</v>
      </c>
      <c r="G9" s="31">
        <v>19.030137892338615</v>
      </c>
      <c r="H9" s="31">
        <v>282.27412966483666</v>
      </c>
      <c r="I9" s="30">
        <v>2188.9617670546959</v>
      </c>
      <c r="J9" s="37">
        <f t="shared" ref="J9:J11" si="1">(G9-F9)/F9</f>
        <v>-0.41175866753403517</v>
      </c>
      <c r="K9" s="38">
        <f t="shared" ref="K9:K11" si="2">(I9-H9)/H9</f>
        <v>6.7547374591281164</v>
      </c>
      <c r="L9" s="49">
        <f>kWh_in_MMBtu*(I9-H9)*Elec_source_E+(G9-F9)*Gas_source_E</f>
        <v>5.8931039355032997</v>
      </c>
      <c r="M9" s="50">
        <f>(I9-H9)*Elec_emissions/1000+(G9-F9)*Gas_emissions</f>
        <v>814.17145261277392</v>
      </c>
      <c r="N9" s="6"/>
      <c r="O9" s="16">
        <v>2</v>
      </c>
      <c r="P9" s="17" t="s">
        <v>23</v>
      </c>
      <c r="Q9" s="18">
        <v>7241</v>
      </c>
      <c r="R9" s="18">
        <v>3972</v>
      </c>
      <c r="S9" s="30">
        <v>31.080036426379451</v>
      </c>
      <c r="T9" s="31">
        <v>18.579998734097323</v>
      </c>
      <c r="U9" s="31">
        <v>275.43533526988796</v>
      </c>
      <c r="V9" s="30">
        <v>2080.6226214321632</v>
      </c>
      <c r="W9" s="37">
        <f t="shared" ref="W9:W11" si="3">(T9-S9)/S9</f>
        <v>-0.40218864356518619</v>
      </c>
      <c r="X9" s="38">
        <f t="shared" si="0"/>
        <v>6.553942268857571</v>
      </c>
      <c r="Y9" s="49">
        <f>kWh_in_MMBtu*(V9-U9)*Elec_source_E+(T9-S9)*Gas_source_E</f>
        <v>5.7010472030807851</v>
      </c>
      <c r="Z9" s="50">
        <f>(V9-U9)*Elec_emissions/1000+(T9-S9)*Gas_emissions</f>
        <v>787.23677331447561</v>
      </c>
      <c r="AA9" s="6"/>
      <c r="AB9" s="16">
        <v>2</v>
      </c>
      <c r="AC9" s="17" t="s">
        <v>23</v>
      </c>
      <c r="AD9" s="18">
        <v>2476</v>
      </c>
      <c r="AE9" s="18">
        <v>399</v>
      </c>
      <c r="AF9" s="30">
        <v>39.505050811867726</v>
      </c>
      <c r="AG9" s="31">
        <v>17.292135320627793</v>
      </c>
      <c r="AH9" s="31">
        <v>312.60481966368792</v>
      </c>
      <c r="AI9" s="30">
        <v>3521.8531590061575</v>
      </c>
      <c r="AJ9" s="37">
        <f t="shared" ref="AJ9:AJ11" si="4">(AG9-AF9)/AF9</f>
        <v>-0.56228039287996423</v>
      </c>
      <c r="AK9" s="38">
        <f t="shared" ref="AK9:AK11" si="5">(AI9-AH9)/AH9</f>
        <v>10.266151183449763</v>
      </c>
      <c r="AL9" s="49">
        <f>kWh_in_MMBtu*(AI9-AH9)*Elec_source_E+(AG9-AF9)*Gas_source_E</f>
        <v>10.145696079952991</v>
      </c>
      <c r="AM9" s="50">
        <f>(AI9-AH9)*Elec_emissions/1000+(AG9-AF9)*Gas_emissions</f>
        <v>1400.948508191681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41.795420118458125</v>
      </c>
      <c r="AU9" s="31">
        <v>420.45528587762186</v>
      </c>
      <c r="AV9" s="30">
        <v>1257.7637947985247</v>
      </c>
      <c r="AW9" s="37">
        <f t="shared" ref="AW9:AW11" si="6">(AT9-AS9)/AS9</f>
        <v>-0.20349624224342136</v>
      </c>
      <c r="AX9" s="38">
        <f t="shared" ref="AX9:AX11" si="7">(AV9-AU9)/AU9</f>
        <v>1.9914329467238774</v>
      </c>
      <c r="AY9" s="49">
        <f>kWh_in_MMBtu*(AV9-AU9)*Elec_source_E+(AT9-AS9)*Gas_source_E</f>
        <v>-2.6751063805863087</v>
      </c>
      <c r="AZ9" s="50">
        <f>(AV9-AU9)*Elec_emissions/1000+(AT9-AS9)*Gas_emissions</f>
        <v>-352.24596943509709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8">(BG9-BF9)/BF9</f>
        <v>#DIV/0!</v>
      </c>
      <c r="BK9" s="38" t="e">
        <f t="shared" ref="BK9:BK11" si="9">(BI9-BH9)/BH9</f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5775</v>
      </c>
      <c r="F10" s="30">
        <v>33.970505610702752</v>
      </c>
      <c r="G10" s="31">
        <v>21.323449204542637</v>
      </c>
      <c r="H10" s="31">
        <v>292.6804497512187</v>
      </c>
      <c r="I10" s="30">
        <v>2023.882314404575</v>
      </c>
      <c r="J10" s="37">
        <f t="shared" si="1"/>
        <v>-0.37229520664465859</v>
      </c>
      <c r="K10" s="38">
        <f t="shared" si="2"/>
        <v>5.9149897648609437</v>
      </c>
      <c r="L10" s="49">
        <f>kWh_in_MMBtu*(I10-H10)*Elec_source_E+(G10-F10)*Gas_source_E</f>
        <v>4.7487189972701795</v>
      </c>
      <c r="M10" s="50">
        <f>(I10-H10)*Elec_emissions/1000+(G10-F10)*Gas_emissions</f>
        <v>658.05021950044329</v>
      </c>
      <c r="N10" s="6"/>
      <c r="O10" s="16">
        <v>3</v>
      </c>
      <c r="P10" s="17" t="s">
        <v>24</v>
      </c>
      <c r="Q10" s="18">
        <v>7241</v>
      </c>
      <c r="R10" s="18">
        <v>4916</v>
      </c>
      <c r="S10" s="30">
        <v>32.988825396449791</v>
      </c>
      <c r="T10" s="31">
        <v>21.223722957690608</v>
      </c>
      <c r="U10" s="31">
        <v>288.07236061989369</v>
      </c>
      <c r="V10" s="30">
        <v>1894.5096243926562</v>
      </c>
      <c r="W10" s="37">
        <f t="shared" si="3"/>
        <v>-0.35663902237711459</v>
      </c>
      <c r="X10" s="38">
        <f t="shared" si="0"/>
        <v>5.5765060567279745</v>
      </c>
      <c r="Y10" s="49">
        <f>kWh_in_MMBtu*(V10-U10)*Elec_source_E+(T10-S10)*Gas_source_E</f>
        <v>4.37433606202673</v>
      </c>
      <c r="Z10" s="50">
        <f>(V10-U10)*Elec_emissions/1000+(T10-S10)*Gas_emissions</f>
        <v>606.28972302799684</v>
      </c>
      <c r="AA10" s="6"/>
      <c r="AB10" s="16">
        <v>3</v>
      </c>
      <c r="AC10" s="17" t="s">
        <v>24</v>
      </c>
      <c r="AD10" s="18">
        <v>2476</v>
      </c>
      <c r="AE10" s="18">
        <v>719</v>
      </c>
      <c r="AF10" s="30">
        <v>36.388060725914023</v>
      </c>
      <c r="AG10" s="31">
        <v>17.261607512698323</v>
      </c>
      <c r="AH10" s="31">
        <v>296.45343909648858</v>
      </c>
      <c r="AI10" s="30">
        <v>3077.3833277633908</v>
      </c>
      <c r="AJ10" s="37">
        <f t="shared" si="4"/>
        <v>-0.52562441723075004</v>
      </c>
      <c r="AK10" s="38">
        <f t="shared" si="5"/>
        <v>9.3806632742815825</v>
      </c>
      <c r="AL10" s="49">
        <f>kWh_in_MMBtu*(AI10-AH10)*Elec_source_E+(AG10-AF10)*Gas_source_E</f>
        <v>8.9244211880520794</v>
      </c>
      <c r="AM10" s="50">
        <f>(AI10-AH10)*Elec_emissions/1000+(AG10-AF10)*Gas_emissions</f>
        <v>1231.8834357789679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45.906588274411511</v>
      </c>
      <c r="AU10" s="31">
        <v>437.45100342322894</v>
      </c>
      <c r="AV10" s="30">
        <v>1175.5967893358975</v>
      </c>
      <c r="AW10" s="37">
        <f t="shared" si="6"/>
        <v>-0.18507536937446994</v>
      </c>
      <c r="AX10" s="38">
        <f t="shared" si="7"/>
        <v>1.6873793410836477</v>
      </c>
      <c r="AY10" s="49">
        <f>kWh_in_MMBtu*(AV10-AU10)*Elec_source_E+(AT10-AS10)*Gas_source_E</f>
        <v>-3.4615506261323574</v>
      </c>
      <c r="AZ10" s="50">
        <f>(AV10-AU10)*Elec_emissions/1000+(AT10-AS10)*Gas_emissions</f>
        <v>-459.31736543416855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8"/>
        <v>-0.15280741546356627</v>
      </c>
      <c r="BK10" s="38">
        <f t="shared" si="9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7589</v>
      </c>
      <c r="F11" s="39">
        <v>37.699998825046286</v>
      </c>
      <c r="G11" s="40">
        <v>25.920202486859761</v>
      </c>
      <c r="H11" s="40">
        <v>311.46302733712406</v>
      </c>
      <c r="I11" s="39">
        <v>1789.3188332263223</v>
      </c>
      <c r="J11" s="41">
        <f t="shared" si="1"/>
        <v>-0.31246145106934398</v>
      </c>
      <c r="K11" s="42">
        <f t="shared" si="2"/>
        <v>4.7448835854587132</v>
      </c>
      <c r="L11" s="51">
        <f>kWh_in_MMBtu*(I11-H11)*Elec_source_E+(G11-F11)*Gas_source_E</f>
        <v>2.9817442026920844</v>
      </c>
      <c r="M11" s="52">
        <f>(I11-H11)*Elec_emissions/1000+(G11-F11)*Gas_emissions</f>
        <v>417.17228004947492</v>
      </c>
      <c r="N11" s="6"/>
      <c r="O11" s="19">
        <v>4</v>
      </c>
      <c r="P11" s="14" t="s">
        <v>25</v>
      </c>
      <c r="Q11" s="13">
        <v>7241</v>
      </c>
      <c r="R11" s="13">
        <v>6402</v>
      </c>
      <c r="S11" s="39">
        <v>37.403839143054967</v>
      </c>
      <c r="T11" s="40">
        <v>26.621256825725656</v>
      </c>
      <c r="U11" s="40">
        <v>309.83472941014139</v>
      </c>
      <c r="V11" s="39">
        <v>1650.4648138312832</v>
      </c>
      <c r="W11" s="41">
        <f t="shared" si="3"/>
        <v>-0.28827474837783834</v>
      </c>
      <c r="X11" s="42">
        <f t="shared" si="0"/>
        <v>4.326919990452371</v>
      </c>
      <c r="Y11" s="51">
        <f>kWh_in_MMBtu*(V11-U11)*Elec_source_E+(T11-S11)*Gas_source_E</f>
        <v>2.5995876723411744</v>
      </c>
      <c r="Z11" s="52">
        <f>(V11-U11)*Elec_emissions/1000+(T11-S11)*Gas_emissions</f>
        <v>364.23654210093173</v>
      </c>
      <c r="AA11" s="6"/>
      <c r="AB11" s="19">
        <v>4</v>
      </c>
      <c r="AC11" s="14" t="s">
        <v>25</v>
      </c>
      <c r="AD11" s="13">
        <v>2476</v>
      </c>
      <c r="AE11" s="13">
        <v>1005</v>
      </c>
      <c r="AF11" s="39">
        <v>34.761346216952539</v>
      </c>
      <c r="AG11" s="40">
        <v>16.408886451229062</v>
      </c>
      <c r="AH11" s="40">
        <v>291.84572741616199</v>
      </c>
      <c r="AI11" s="39">
        <v>2785.5600245774731</v>
      </c>
      <c r="AJ11" s="41">
        <f t="shared" si="4"/>
        <v>-0.5279559557671355</v>
      </c>
      <c r="AK11" s="42">
        <f t="shared" si="5"/>
        <v>8.5446318479261478</v>
      </c>
      <c r="AL11" s="51">
        <f>kWh_in_MMBtu*(AI11-AH11)*Elec_source_E+(AG11-AF11)*Gas_source_E</f>
        <v>6.6931831901265575</v>
      </c>
      <c r="AM11" s="52">
        <f>(AI11-AH11)*Elec_emissions/1000+(AG11-AF11)*Gas_emissions</f>
        <v>928.04900251119534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55.206722077502896</v>
      </c>
      <c r="AU11" s="40">
        <v>487.64107625550974</v>
      </c>
      <c r="AV11" s="39">
        <v>1225.1179444375928</v>
      </c>
      <c r="AW11" s="41">
        <f t="shared" si="6"/>
        <v>-0.16362638276773175</v>
      </c>
      <c r="AX11" s="42">
        <f t="shared" si="7"/>
        <v>1.5123354124410688</v>
      </c>
      <c r="AY11" s="51">
        <f>kWh_in_MMBtu*(AV11-AU11)*Elec_source_E+(AT11-AS11)*Gas_source_E</f>
        <v>-3.8772484293386409</v>
      </c>
      <c r="AZ11" s="52">
        <f>(AV11-AU11)*Elec_emissions/1000+(AT11-AS11)*Gas_emissions</f>
        <v>-515.38617349412402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8"/>
        <v>-0.18144688558674685</v>
      </c>
      <c r="BK11" s="42">
        <f t="shared" si="9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44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44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44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44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44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1495</v>
      </c>
      <c r="F23" s="30">
        <v>42.778210868939233</v>
      </c>
      <c r="G23" s="30">
        <v>24.007378384278493</v>
      </c>
      <c r="H23" s="30">
        <v>316.57490710942517</v>
      </c>
      <c r="I23" s="30">
        <v>3092.5126340666661</v>
      </c>
      <c r="J23" s="32">
        <f>(G23-F23)/F23</f>
        <v>-0.43879423901503151</v>
      </c>
      <c r="K23" s="36">
        <f t="shared" ref="K23:K26" si="10">(I23-H23)/H23</f>
        <v>8.7686600062642643</v>
      </c>
      <c r="L23" s="49">
        <f>kWh_in_MMBtu*(I23-H23)*Elec_source_E+(G23-F23)*Gas_source_E</f>
        <v>9.2586023814217349</v>
      </c>
      <c r="M23" s="50">
        <f>(I23-H23)*Elec_emissions/1000+(G23-F23)*Gas_emissions</f>
        <v>1276.9010797506994</v>
      </c>
      <c r="N23" s="6"/>
      <c r="O23" s="16">
        <v>1</v>
      </c>
      <c r="P23" s="17" t="s">
        <v>22</v>
      </c>
      <c r="Q23" s="18">
        <v>3779</v>
      </c>
      <c r="R23" s="18">
        <v>1193</v>
      </c>
      <c r="S23" s="30">
        <v>41.553295592641618</v>
      </c>
      <c r="T23" s="30">
        <v>25.01548042351072</v>
      </c>
      <c r="U23" s="30">
        <v>307.12404893529822</v>
      </c>
      <c r="V23" s="30">
        <v>2753.828306636779</v>
      </c>
      <c r="W23" s="32">
        <f>(T23-S23)/S23</f>
        <v>-0.39799045859697019</v>
      </c>
      <c r="X23" s="36">
        <f t="shared" ref="X23:X26" si="11">(V23-U23)/U23</f>
        <v>7.9665016991780009</v>
      </c>
      <c r="Y23" s="49">
        <f>kWh_in_MMBtu*(V23-U23)*Elec_source_E+(T23-S23)*Gas_source_E</f>
        <v>8.1678627449800771</v>
      </c>
      <c r="Z23" s="50">
        <f>(V23-U23)*Elec_emissions/1000+(T23-S23)*Gas_emissions</f>
        <v>1126.4491608357116</v>
      </c>
      <c r="AA23" s="6"/>
      <c r="AB23" s="16">
        <v>1</v>
      </c>
      <c r="AC23" s="17" t="s">
        <v>22</v>
      </c>
      <c r="AD23" s="18">
        <v>1341</v>
      </c>
      <c r="AE23" s="18">
        <v>257</v>
      </c>
      <c r="AF23" s="30">
        <v>44.542521699137708</v>
      </c>
      <c r="AG23" s="30">
        <v>14.736212538139535</v>
      </c>
      <c r="AH23" s="30">
        <v>331.99477667684755</v>
      </c>
      <c r="AI23" s="30">
        <v>4879.2898622623534</v>
      </c>
      <c r="AJ23" s="32">
        <f>(AG23-AF23)/AF23</f>
        <v>-0.66916528350875093</v>
      </c>
      <c r="AK23" s="36">
        <f t="shared" ref="AK23:AK26" si="12">(AI23-AH23)/AH23</f>
        <v>13.696887436309543</v>
      </c>
      <c r="AL23" s="49">
        <f>kWh_in_MMBtu*(AI23-AH23)*Elec_source_E+(AG23-AF23)*Gas_source_E</f>
        <v>16.193842512795499</v>
      </c>
      <c r="AM23" s="50">
        <f>(AI23-AH23)*Elec_emissions/1000+(AG23-AF23)*Gas_emissions</f>
        <v>2230.2396077745934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1691</v>
      </c>
      <c r="F24" s="30">
        <v>42.07833721826016</v>
      </c>
      <c r="G24" s="31">
        <v>24.797594325489175</v>
      </c>
      <c r="H24" s="31">
        <v>315.6773999795044</v>
      </c>
      <c r="I24" s="30">
        <v>2778.087130368272</v>
      </c>
      <c r="J24" s="37">
        <f t="shared" ref="J24:J26" si="15">(G24-F24)/F24</f>
        <v>-0.4106802700671332</v>
      </c>
      <c r="K24" s="38">
        <f t="shared" si="10"/>
        <v>7.8003991750712638</v>
      </c>
      <c r="L24" s="49">
        <f>kWh_in_MMBtu*(I24-H24)*Elec_source_E+(G24-F24)*Gas_source_E</f>
        <v>7.5262121696130677</v>
      </c>
      <c r="M24" s="50">
        <f>(I24-H24)*Elec_emissions/1000+(G24-F24)*Gas_emissions</f>
        <v>1040.0745427479337</v>
      </c>
      <c r="N24" s="6"/>
      <c r="O24" s="16">
        <v>2</v>
      </c>
      <c r="P24" s="17" t="s">
        <v>23</v>
      </c>
      <c r="Q24" s="18">
        <v>3779</v>
      </c>
      <c r="R24" s="18">
        <v>1330</v>
      </c>
      <c r="S24" s="30">
        <v>41.116063525606691</v>
      </c>
      <c r="T24" s="31">
        <v>25.505485521616311</v>
      </c>
      <c r="U24" s="31">
        <v>307.27493836233322</v>
      </c>
      <c r="V24" s="30">
        <v>2535.1468325821966</v>
      </c>
      <c r="W24" s="37">
        <f t="shared" ref="W24:W26" si="16">(T24-S24)/S24</f>
        <v>-0.37967102551702842</v>
      </c>
      <c r="X24" s="38">
        <f t="shared" si="11"/>
        <v>7.2504184887112268</v>
      </c>
      <c r="Y24" s="49">
        <f>kWh_in_MMBtu*(V24-U24)*Elec_source_E+(T24-S24)*Gas_source_E</f>
        <v>6.8357618894344512</v>
      </c>
      <c r="Z24" s="50">
        <f>(V24-U24)*Elec_emissions/1000+(T24-S24)*Gas_emissions</f>
        <v>944.57076760909558</v>
      </c>
      <c r="AA24" s="6"/>
      <c r="AB24" s="16">
        <v>2</v>
      </c>
      <c r="AC24" s="17" t="s">
        <v>23</v>
      </c>
      <c r="AD24" s="18">
        <v>1341</v>
      </c>
      <c r="AE24" s="18">
        <v>313</v>
      </c>
      <c r="AF24" s="30">
        <v>43.081647568547247</v>
      </c>
      <c r="AG24" s="31">
        <v>18.137862803638072</v>
      </c>
      <c r="AH24" s="31">
        <v>328.83192419923108</v>
      </c>
      <c r="AI24" s="30">
        <v>3988.6835941436125</v>
      </c>
      <c r="AJ24" s="37">
        <f t="shared" ref="AJ24:AJ26" si="17">(AG24-AF24)/AF24</f>
        <v>-0.57898864534419436</v>
      </c>
      <c r="AK24" s="38">
        <f t="shared" si="12"/>
        <v>11.129855104113821</v>
      </c>
      <c r="AL24" s="49">
        <f>kWh_in_MMBtu*(AI24-AH24)*Elec_source_E+(AG24-AF24)*Gas_source_E</f>
        <v>11.993146224392635</v>
      </c>
      <c r="AM24" s="50">
        <f>(AI24-AH24)*Elec_emissions/1000+(AG24-AF24)*Gas_emissions</f>
        <v>1654.6879676574817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48.610108398203927</v>
      </c>
      <c r="AU24" s="31">
        <v>462.71714727248536</v>
      </c>
      <c r="AV24" s="30">
        <v>1615.4601073225224</v>
      </c>
      <c r="AW24" s="37">
        <f t="shared" ref="AW24:AW26" si="18">(AT24-AS24)/AS24</f>
        <v>-0.21847340664633425</v>
      </c>
      <c r="AX24" s="38">
        <f t="shared" si="13"/>
        <v>2.4912475512198999</v>
      </c>
      <c r="AY24" s="49">
        <f>kWh_in_MMBtu*(AV24-AU24)*Elec_source_E+(AT24-AS24)*Gas_source_E</f>
        <v>-2.4706937993119311</v>
      </c>
      <c r="AZ24" s="50">
        <f>(AV24-AU24)*Elec_emissions/1000+(AT24-AS24)*Gas_emissions</f>
        <v>-321.46672937766971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2508</v>
      </c>
      <c r="F25" s="30">
        <v>42.309451980963061</v>
      </c>
      <c r="G25" s="31">
        <v>28.474681573018568</v>
      </c>
      <c r="H25" s="31">
        <v>322.23735564304474</v>
      </c>
      <c r="I25" s="30">
        <v>2197.9158053327565</v>
      </c>
      <c r="J25" s="37">
        <f t="shared" si="15"/>
        <v>-0.32699006392636293</v>
      </c>
      <c r="K25" s="38">
        <f t="shared" si="10"/>
        <v>5.8207976724072799</v>
      </c>
      <c r="L25" s="49">
        <f>kWh_in_MMBtu*(I25-H25)*Elec_source_E+(G25-F25)*Gas_source_E</f>
        <v>5.0008573024636274</v>
      </c>
      <c r="M25" s="50">
        <f>(I25-H25)*Elec_emissions/1000+(G25-F25)*Gas_emissions</f>
        <v>693.52521588100035</v>
      </c>
      <c r="N25" s="6"/>
      <c r="O25" s="16">
        <v>3</v>
      </c>
      <c r="P25" s="17" t="s">
        <v>24</v>
      </c>
      <c r="Q25" s="18">
        <v>3779</v>
      </c>
      <c r="R25" s="18">
        <v>1939</v>
      </c>
      <c r="S25" s="30">
        <v>41.623844178351135</v>
      </c>
      <c r="T25" s="31">
        <v>29.336806786993698</v>
      </c>
      <c r="U25" s="31">
        <v>317.61767476394567</v>
      </c>
      <c r="V25" s="30">
        <v>1958.3608419727207</v>
      </c>
      <c r="W25" s="37">
        <f t="shared" si="16"/>
        <v>-0.29519227822181821</v>
      </c>
      <c r="X25" s="38">
        <f t="shared" si="11"/>
        <v>5.1657804258789435</v>
      </c>
      <c r="Y25" s="49">
        <f>kWh_in_MMBtu*(V25-U25)*Elec_source_E+(T25-S25)*Gas_source_E</f>
        <v>4.172701275714692</v>
      </c>
      <c r="Z25" s="50">
        <f>(V25-U25)*Elec_emissions/1000+(T25-S25)*Gas_emissions</f>
        <v>579.44606859201599</v>
      </c>
      <c r="AA25" s="6"/>
      <c r="AB25" s="16">
        <v>3</v>
      </c>
      <c r="AC25" s="17" t="s">
        <v>24</v>
      </c>
      <c r="AD25" s="18">
        <v>1341</v>
      </c>
      <c r="AE25" s="18">
        <v>497</v>
      </c>
      <c r="AF25" s="30">
        <v>41.584574938652096</v>
      </c>
      <c r="AG25" s="31">
        <v>21.389301379101951</v>
      </c>
      <c r="AH25" s="31">
        <v>317.54359025481904</v>
      </c>
      <c r="AI25" s="30">
        <v>3260.3090442597991</v>
      </c>
      <c r="AJ25" s="37">
        <f t="shared" si="17"/>
        <v>-0.48564338073296043</v>
      </c>
      <c r="AK25" s="38">
        <f t="shared" si="12"/>
        <v>9.2672802862860504</v>
      </c>
      <c r="AL25" s="49">
        <f>kWh_in_MMBtu*(AI25-AH25)*Elec_source_E+(AG25-AF25)*Gas_source_E</f>
        <v>9.4919964475458443</v>
      </c>
      <c r="AM25" s="50">
        <f>(AI25-AH25)*Elec_emissions/1000+(AG25-AF25)*Gas_emissions</f>
        <v>1310.0757568693693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54.973210706291539</v>
      </c>
      <c r="AU25" s="31">
        <v>485.59985365640898</v>
      </c>
      <c r="AV25" s="30">
        <v>1361.1868524797981</v>
      </c>
      <c r="AW25" s="37">
        <f t="shared" si="18"/>
        <v>-0.17716843531565973</v>
      </c>
      <c r="AX25" s="38">
        <f t="shared" si="13"/>
        <v>1.8031039182374207</v>
      </c>
      <c r="AY25" s="49">
        <f>kWh_in_MMBtu*(AV25-AU25)*Elec_source_E+(AT25-AS25)*Gas_source_E</f>
        <v>-3.5279655557276985</v>
      </c>
      <c r="AZ25" s="50">
        <f>(AV25-AU25)*Elec_emissions/1000+(AT25-AS25)*Gas_emissions</f>
        <v>-466.87485048297481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4058</v>
      </c>
      <c r="F26" s="39">
        <v>46.540847645471096</v>
      </c>
      <c r="G26" s="40">
        <v>35.964941079303422</v>
      </c>
      <c r="H26" s="40">
        <v>347.44643342384836</v>
      </c>
      <c r="I26" s="39">
        <v>1626.5880137988058</v>
      </c>
      <c r="J26" s="41">
        <f t="shared" si="15"/>
        <v>-0.22723923394628631</v>
      </c>
      <c r="K26" s="42">
        <f t="shared" si="10"/>
        <v>3.6815504702980739</v>
      </c>
      <c r="L26" s="51">
        <f>kWh_in_MMBtu*(I26-H26)*Elec_source_E+(G26-F26)*Gas_source_E</f>
        <v>2.1665767232512234</v>
      </c>
      <c r="M26" s="52">
        <f>(I26-H26)*Elec_emissions/1000+(G26-F26)*Gas_emissions</f>
        <v>305.21359263853992</v>
      </c>
      <c r="N26" s="6"/>
      <c r="O26" s="19">
        <v>4</v>
      </c>
      <c r="P26" s="14" t="s">
        <v>25</v>
      </c>
      <c r="Q26" s="13">
        <v>3779</v>
      </c>
      <c r="R26" s="13">
        <v>3312</v>
      </c>
      <c r="S26" s="39">
        <v>46.644709241553919</v>
      </c>
      <c r="T26" s="40">
        <v>37.915533516963414</v>
      </c>
      <c r="U26" s="40">
        <v>347.28543464821615</v>
      </c>
      <c r="V26" s="39">
        <v>1358.6822443773833</v>
      </c>
      <c r="W26" s="41">
        <f t="shared" si="16"/>
        <v>-0.18714181879418876</v>
      </c>
      <c r="X26" s="42">
        <f t="shared" si="11"/>
        <v>2.9122926239439462</v>
      </c>
      <c r="Y26" s="51">
        <f>kWh_in_MMBtu*(V26-U26)*Elec_source_E+(T26-S26)*Gas_source_E</f>
        <v>1.3130744310305751</v>
      </c>
      <c r="Z26" s="52">
        <f>(V26-U26)*Elec_emissions/1000+(T26-S26)*Gas_emissions</f>
        <v>187.38212983140488</v>
      </c>
      <c r="AA26" s="6"/>
      <c r="AB26" s="19">
        <v>4</v>
      </c>
      <c r="AC26" s="14" t="s">
        <v>25</v>
      </c>
      <c r="AD26" s="13">
        <v>1341</v>
      </c>
      <c r="AE26" s="13">
        <v>639</v>
      </c>
      <c r="AF26" s="39">
        <v>40.71277483897898</v>
      </c>
      <c r="AG26" s="40">
        <v>20.534680063959126</v>
      </c>
      <c r="AH26" s="40">
        <v>315.41382492223363</v>
      </c>
      <c r="AI26" s="39">
        <v>3092.1292503683371</v>
      </c>
      <c r="AJ26" s="41">
        <f t="shared" si="17"/>
        <v>-0.49562071990487527</v>
      </c>
      <c r="AK26" s="42">
        <f t="shared" si="12"/>
        <v>8.8034043090239056</v>
      </c>
      <c r="AL26" s="51">
        <f>kWh_in_MMBtu*(AI26-AH26)*Elec_source_E+(AG26-AF26)*Gas_source_E</f>
        <v>7.7330124186282347</v>
      </c>
      <c r="AM26" s="52">
        <f>(AI26-AH26)*Elec_emissions/1000+(AG26-AF26)*Gas_emissions</f>
        <v>1071.1642966707159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69.096272137741039</v>
      </c>
      <c r="AU26" s="40">
        <v>553.33541774438527</v>
      </c>
      <c r="AV26" s="39">
        <v>1208.9826262338047</v>
      </c>
      <c r="AW26" s="41">
        <f t="shared" si="18"/>
        <v>-0.13155429991132986</v>
      </c>
      <c r="AX26" s="42">
        <f t="shared" si="13"/>
        <v>1.1849001301273965</v>
      </c>
      <c r="AY26" s="51">
        <f>kWh_in_MMBtu*(AV26-AU26)*Elec_source_E+(AT26-AS26)*Gas_source_E</f>
        <v>-4.3896232694359014</v>
      </c>
      <c r="AZ26" s="52">
        <f>(AV26-AU26)*Elec_emissions/1000+(AT26-AS26)*Gas_emissions</f>
        <v>-585.31943497638474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44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44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44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44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44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2711</v>
      </c>
      <c r="F38" s="30">
        <v>26.428735668265851</v>
      </c>
      <c r="G38" s="30">
        <v>15.944372723655395</v>
      </c>
      <c r="H38" s="30">
        <v>261.05540262253589</v>
      </c>
      <c r="I38" s="30">
        <v>1780.1841657626821</v>
      </c>
      <c r="J38" s="32">
        <f>(G38-F38)/F38</f>
        <v>-0.39670315962936864</v>
      </c>
      <c r="K38" s="36">
        <f t="shared" ref="K38:K41" si="20">(I38-H38)/H38</f>
        <v>5.8191814759592564</v>
      </c>
      <c r="L38" s="49">
        <f>kWh_in_MMBtu*(I38-H38)*Elec_source_E+(G38-F38)*Gas_source_E</f>
        <v>4.8356292393450264</v>
      </c>
      <c r="M38" s="50">
        <f>(I38-H38)*Elec_emissions/1000+(G38-F38)*Gas_emissions</f>
        <v>667.61186874803548</v>
      </c>
      <c r="N38" s="6"/>
      <c r="O38" s="16">
        <v>1</v>
      </c>
      <c r="P38" s="17" t="s">
        <v>22</v>
      </c>
      <c r="Q38" s="18">
        <v>3462</v>
      </c>
      <c r="R38" s="18">
        <v>2570</v>
      </c>
      <c r="S38" s="30">
        <v>25.952855438207454</v>
      </c>
      <c r="T38" s="30">
        <v>15.532697473694013</v>
      </c>
      <c r="U38" s="30">
        <v>258.18960270970638</v>
      </c>
      <c r="V38" s="30">
        <v>1776.5547322083728</v>
      </c>
      <c r="W38" s="32">
        <f>(T38-S38)/S38</f>
        <v>-0.40150333320059345</v>
      </c>
      <c r="X38" s="36">
        <f t="shared" ref="X38:X41" si="21">(V38-U38)/U38</f>
        <v>5.8808143843260385</v>
      </c>
      <c r="Y38" s="49">
        <f>kWh_in_MMBtu*(V38-U38)*Elec_source_E+(T38-S38)*Gas_source_E</f>
        <v>4.897437310286028</v>
      </c>
      <c r="Z38" s="50">
        <f>(V38-U38)*Elec_emissions/1000+(T38-S38)*Gas_emissions</f>
        <v>675.9396775075852</v>
      </c>
      <c r="AA38" s="6"/>
      <c r="AB38" s="16">
        <v>1</v>
      </c>
      <c r="AC38" s="17" t="s">
        <v>22</v>
      </c>
      <c r="AD38" s="18">
        <v>1135</v>
      </c>
      <c r="AE38" s="18">
        <v>83</v>
      </c>
      <c r="AF38" s="30">
        <v>28.347539068297838</v>
      </c>
      <c r="AG38" s="30">
        <v>14.13325982747101</v>
      </c>
      <c r="AH38" s="30">
        <v>259.88843268810666</v>
      </c>
      <c r="AI38" s="30">
        <v>2427.6545273663974</v>
      </c>
      <c r="AJ38" s="32">
        <f>(AG38-AF38)/AF38</f>
        <v>-0.50142903786393267</v>
      </c>
      <c r="AK38" s="36">
        <f t="shared" ref="AK38:AK41" si="22">(AI38-AH38)/AH38</f>
        <v>8.3411411283542467</v>
      </c>
      <c r="AL38" s="49">
        <f>kWh_in_MMBtu*(AI38-AH38)*Elec_source_E+(AG38-AF38)*Gas_source_E</f>
        <v>7.7142430688151364</v>
      </c>
      <c r="AM38" s="50">
        <f>(AI38-AH38)*Elec_emissions/1000+(AG38-AF38)*Gas_emissions</f>
        <v>1062.432853260691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36.777610013036039</v>
      </c>
      <c r="AU38" s="30">
        <v>389.70995918337053</v>
      </c>
      <c r="AV38" s="30">
        <v>1014.4532040638288</v>
      </c>
      <c r="AW38" s="32">
        <f>(AT38-AS38)/AS38</f>
        <v>-0.17850787651893479</v>
      </c>
      <c r="AX38" s="36">
        <f t="shared" ref="AX38:AX41" si="23">(AV38-AU38)/AU38</f>
        <v>1.6030979710900777</v>
      </c>
      <c r="AY38" s="49">
        <f>kWh_in_MMBtu*(AV38-AU38)*Elec_source_E+(AT38-AS38)*Gas_source_E</f>
        <v>-2.0225033496958549</v>
      </c>
      <c r="AZ38" s="50">
        <f>(AV38-AU38)*Elec_emissions/1000+(AT38-AS38)*Gas_emissions</f>
        <v>-266.39865240007089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2789</v>
      </c>
      <c r="F39" s="30">
        <v>26.453056363108814</v>
      </c>
      <c r="G39" s="31">
        <v>15.533268466574011</v>
      </c>
      <c r="H39" s="31">
        <v>262.02137595307579</v>
      </c>
      <c r="I39" s="30">
        <v>1831.7688701872694</v>
      </c>
      <c r="J39" s="37">
        <f t="shared" ref="J39:J41" si="25">(G39-F39)/F39</f>
        <v>-0.41279872339301549</v>
      </c>
      <c r="K39" s="38">
        <f t="shared" si="20"/>
        <v>5.9909138654218523</v>
      </c>
      <c r="L39" s="49">
        <f>kWh_in_MMBtu*(I39-H39)*Elec_source_E+(G39-F39)*Gas_source_E</f>
        <v>4.9029332564499182</v>
      </c>
      <c r="M39" s="50">
        <f>(I39-H39)*Elec_emissions/1000+(G39-F39)*Gas_emissions</f>
        <v>677.20403582590166</v>
      </c>
      <c r="N39" s="6"/>
      <c r="O39" s="16">
        <v>2</v>
      </c>
      <c r="P39" s="17" t="s">
        <v>23</v>
      </c>
      <c r="Q39" s="18">
        <v>3462</v>
      </c>
      <c r="R39" s="18">
        <v>2642</v>
      </c>
      <c r="S39" s="30">
        <v>26.02783504788874</v>
      </c>
      <c r="T39" s="31">
        <v>15.09366359882096</v>
      </c>
      <c r="U39" s="31">
        <v>259.40707179034592</v>
      </c>
      <c r="V39" s="30">
        <v>1851.8121744868372</v>
      </c>
      <c r="W39" s="37">
        <f t="shared" ref="W39:W41" si="26">(T39-S39)/S39</f>
        <v>-0.42009531061457644</v>
      </c>
      <c r="X39" s="38">
        <f t="shared" si="21"/>
        <v>6.138634123218818</v>
      </c>
      <c r="Y39" s="49">
        <f>kWh_in_MMBtu*(V39-U39)*Elec_source_E+(T39-S39)*Gas_source_E</f>
        <v>5.1298244427287329</v>
      </c>
      <c r="Z39" s="50">
        <f>(V39-U39)*Elec_emissions/1000+(T39-S39)*Gas_emissions</f>
        <v>708.0338163077347</v>
      </c>
      <c r="AA39" s="6"/>
      <c r="AB39" s="16">
        <v>2</v>
      </c>
      <c r="AC39" s="17" t="s">
        <v>23</v>
      </c>
      <c r="AD39" s="18">
        <v>1135</v>
      </c>
      <c r="AE39" s="18">
        <v>86</v>
      </c>
      <c r="AF39" s="30">
        <v>26.487902150929425</v>
      </c>
      <c r="AG39" s="31">
        <v>14.214080644090377</v>
      </c>
      <c r="AH39" s="31">
        <v>253.54570664479272</v>
      </c>
      <c r="AI39" s="30">
        <v>1822.8075055407737</v>
      </c>
      <c r="AJ39" s="37">
        <f t="shared" ref="AJ39:AJ41" si="27">(AG39-AF39)/AF39</f>
        <v>-0.46337461671755598</v>
      </c>
      <c r="AK39" s="38">
        <f t="shared" si="22"/>
        <v>6.1892659105226073</v>
      </c>
      <c r="AL39" s="49">
        <f>kWh_in_MMBtu*(AI39-AH39)*Elec_source_E+(AG39-AF39)*Gas_source_E</f>
        <v>3.4218368333297118</v>
      </c>
      <c r="AM39" s="50">
        <f>(AI39-AH39)*Elec_emissions/1000+(AG39-AF39)*Gas_emissions</f>
        <v>477.45489408941603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36.433042455707323</v>
      </c>
      <c r="AU39" s="31">
        <v>387.20005068166358</v>
      </c>
      <c r="AV39" s="30">
        <v>976.29784395996887</v>
      </c>
      <c r="AW39" s="37">
        <f t="shared" ref="AW39:AW41" si="28">(AT39-AS39)/AS39</f>
        <v>-0.187141513985216</v>
      </c>
      <c r="AX39" s="38">
        <f t="shared" si="23"/>
        <v>1.5214300520911654</v>
      </c>
      <c r="AY39" s="49">
        <f>kWh_in_MMBtu*(AV39-AU39)*Elec_source_E+(AT39-AS39)*Gas_source_E</f>
        <v>-2.8359556248678084</v>
      </c>
      <c r="AZ39" s="50">
        <f>(AV39-AU39)*Elec_emissions/1000+(AT39-AS39)*Gas_emissions</f>
        <v>-376.46569931635486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3267</v>
      </c>
      <c r="F40" s="30">
        <v>27.568890215351221</v>
      </c>
      <c r="G40" s="31">
        <v>15.833614255005575</v>
      </c>
      <c r="H40" s="31">
        <v>269.99029977365376</v>
      </c>
      <c r="I40" s="30">
        <v>1890.2808466213296</v>
      </c>
      <c r="J40" s="37">
        <f t="shared" si="25"/>
        <v>-0.42567095986370451</v>
      </c>
      <c r="K40" s="38">
        <f t="shared" si="20"/>
        <v>6.001291706428141</v>
      </c>
      <c r="L40" s="49">
        <f>kWh_in_MMBtu*(I40-H40)*Elec_source_E+(G40-F40)*Gas_source_E</f>
        <v>4.5551582781320565</v>
      </c>
      <c r="M40" s="50">
        <f>(I40-H40)*Elec_emissions/1000+(G40-F40)*Gas_emissions</f>
        <v>630.81688894571084</v>
      </c>
      <c r="N40" s="6"/>
      <c r="O40" s="16">
        <v>3</v>
      </c>
      <c r="P40" s="17" t="s">
        <v>24</v>
      </c>
      <c r="Q40" s="18">
        <v>3462</v>
      </c>
      <c r="R40" s="18">
        <v>2977</v>
      </c>
      <c r="S40" s="30">
        <v>27.364605907666906</v>
      </c>
      <c r="T40" s="31">
        <v>15.939453711799318</v>
      </c>
      <c r="U40" s="31">
        <v>268.82870454823859</v>
      </c>
      <c r="V40" s="30">
        <v>1852.9216126735637</v>
      </c>
      <c r="W40" s="37">
        <f t="shared" si="26"/>
        <v>-0.41751568556909252</v>
      </c>
      <c r="X40" s="38">
        <f t="shared" si="21"/>
        <v>5.892573528512747</v>
      </c>
      <c r="Y40" s="49">
        <f>kWh_in_MMBtu*(V40-U40)*Elec_source_E+(T40-S40)*Gas_source_E</f>
        <v>4.505666210048032</v>
      </c>
      <c r="Z40" s="50">
        <f>(V40-U40)*Elec_emissions/1000+(T40-S40)*Gas_emissions</f>
        <v>623.77371562168719</v>
      </c>
      <c r="AA40" s="6"/>
      <c r="AB40" s="16">
        <v>3</v>
      </c>
      <c r="AC40" s="17" t="s">
        <v>24</v>
      </c>
      <c r="AD40" s="18">
        <v>1135</v>
      </c>
      <c r="AE40" s="18">
        <v>222</v>
      </c>
      <c r="AF40" s="30">
        <v>24.754423051450761</v>
      </c>
      <c r="AG40" s="31">
        <v>8.0207793523262225</v>
      </c>
      <c r="AH40" s="31">
        <v>249.23810069247921</v>
      </c>
      <c r="AI40" s="30">
        <v>2667.8604399313494</v>
      </c>
      <c r="AJ40" s="37">
        <f t="shared" si="27"/>
        <v>-0.67598601124108382</v>
      </c>
      <c r="AK40" s="38">
        <f t="shared" si="22"/>
        <v>9.7040634337968719</v>
      </c>
      <c r="AL40" s="49">
        <f>kWh_in_MMBtu*(AI40-AH40)*Elec_source_E+(AG40-AF40)*Gas_source_E</f>
        <v>7.6537684674738635</v>
      </c>
      <c r="AM40" s="50">
        <f>(AI40-AH40)*Elec_emissions/1000+(AG40-AF40)*Gas_emissions</f>
        <v>1056.8312574820097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36.706633159709689</v>
      </c>
      <c r="AU40" s="31">
        <v>388.59408186309025</v>
      </c>
      <c r="AV40" s="30">
        <v>987.27746055752698</v>
      </c>
      <c r="AW40" s="37">
        <f t="shared" si="28"/>
        <v>-0.19680448260086822</v>
      </c>
      <c r="AX40" s="38">
        <f t="shared" si="23"/>
        <v>1.5406394657995981</v>
      </c>
      <c r="AY40" s="49">
        <f>kWh_in_MMBtu*(AV40-AU40)*Elec_source_E+(AT40-AS40)*Gas_source_E</f>
        <v>-3.3941590063959577</v>
      </c>
      <c r="AZ40" s="50">
        <f>(AV40-AU40)*Elec_emissions/1000+(AT40-AS40)*Gas_emissions</f>
        <v>-451.64874089935688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3531</v>
      </c>
      <c r="F41" s="39">
        <v>27.539657699788869</v>
      </c>
      <c r="G41" s="40">
        <v>14.376291637769976</v>
      </c>
      <c r="H41" s="40">
        <v>270.1091157257045</v>
      </c>
      <c r="I41" s="39">
        <v>1976.3371468023304</v>
      </c>
      <c r="J41" s="41">
        <f t="shared" si="25"/>
        <v>-0.47797856478513201</v>
      </c>
      <c r="K41" s="42">
        <f t="shared" si="20"/>
        <v>6.3168102508961548</v>
      </c>
      <c r="L41" s="51">
        <f>kWh_in_MMBtu*(I41-H41)*Elec_source_E+(G41-F41)*Gas_source_E</f>
        <v>3.9185750244342668</v>
      </c>
      <c r="M41" s="52">
        <f>(I41-H41)*Elec_emissions/1000+(G41-F41)*Gas_emissions</f>
        <v>545.84074606863715</v>
      </c>
      <c r="N41" s="6"/>
      <c r="O41" s="19">
        <v>4</v>
      </c>
      <c r="P41" s="14" t="s">
        <v>25</v>
      </c>
      <c r="Q41" s="13">
        <v>3462</v>
      </c>
      <c r="R41" s="13">
        <v>3090</v>
      </c>
      <c r="S41" s="39">
        <v>27.499061872430847</v>
      </c>
      <c r="T41" s="40">
        <v>14.515546663467228</v>
      </c>
      <c r="U41" s="40">
        <v>269.69339098020419</v>
      </c>
      <c r="V41" s="39">
        <v>1963.2104028381877</v>
      </c>
      <c r="W41" s="41">
        <f t="shared" si="26"/>
        <v>-0.47214393237102487</v>
      </c>
      <c r="X41" s="42">
        <f t="shared" si="21"/>
        <v>6.2794160646757922</v>
      </c>
      <c r="Y41" s="51">
        <f>kWh_in_MMBtu*(V41-U41)*Elec_source_E+(T41-S41)*Gas_source_E</f>
        <v>3.9785300203094351</v>
      </c>
      <c r="Z41" s="52">
        <f>(V41-U41)*Elec_emissions/1000+(T41-S41)*Gas_emissions</f>
        <v>553.79699952385636</v>
      </c>
      <c r="AA41" s="6"/>
      <c r="AB41" s="19">
        <v>4</v>
      </c>
      <c r="AC41" s="14" t="s">
        <v>25</v>
      </c>
      <c r="AD41" s="13">
        <v>1135</v>
      </c>
      <c r="AE41" s="13">
        <v>366</v>
      </c>
      <c r="AF41" s="39">
        <v>24.370737229316159</v>
      </c>
      <c r="AG41" s="40">
        <v>9.2056566191675699</v>
      </c>
      <c r="AH41" s="40">
        <v>250.69814734408624</v>
      </c>
      <c r="AI41" s="39">
        <v>2250.3203106967053</v>
      </c>
      <c r="AJ41" s="41">
        <f t="shared" si="27"/>
        <v>-0.6222659769153861</v>
      </c>
      <c r="AK41" s="42">
        <f t="shared" si="22"/>
        <v>7.9762143619199284</v>
      </c>
      <c r="AL41" s="51">
        <f>kWh_in_MMBtu*(AI41-AH41)*Elec_source_E+(AG41-AF41)*Gas_source_E</f>
        <v>4.8777436354474908</v>
      </c>
      <c r="AM41" s="52">
        <f>(AI41-AH41)*Elec_emissions/1000+(AG41-AF41)*Gas_emissions</f>
        <v>678.1837758228653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34.96766341829872</v>
      </c>
      <c r="AU41" s="40">
        <v>391.91503580029104</v>
      </c>
      <c r="AV41" s="39">
        <v>1248.6294081059696</v>
      </c>
      <c r="AW41" s="41">
        <f t="shared" si="28"/>
        <v>-0.24401387094605118</v>
      </c>
      <c r="AX41" s="42">
        <f t="shared" si="23"/>
        <v>2.1859696466002299</v>
      </c>
      <c r="AY41" s="51">
        <f>kWh_in_MMBtu*(AV41-AU41)*Elec_source_E+(AT41-AS41)*Gas_source_E</f>
        <v>-3.1306450909112513</v>
      </c>
      <c r="AZ41" s="52">
        <f>(AV41-AU41)*Elec_emissions/1000+(AT41-AS41)*Gas_emissions</f>
        <v>-413.48342104854964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44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44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44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559</v>
      </c>
      <c r="F53" s="30">
        <v>31.576946210434787</v>
      </c>
      <c r="G53" s="30">
        <v>18.712092782150027</v>
      </c>
      <c r="H53" s="30">
        <v>276.78881015904437</v>
      </c>
      <c r="I53" s="30">
        <v>2526.8248129615663</v>
      </c>
      <c r="J53" s="32">
        <f>(G53-F53)/F53</f>
        <v>-0.40741284298205804</v>
      </c>
      <c r="K53" s="36">
        <f t="shared" ref="K53:K56" si="30">(I53-H53)/H53</f>
        <v>8.1290714083045437</v>
      </c>
      <c r="L53" s="49">
        <f>kWh_in_MMBtu*(I53-H53)*Elec_source_E+(G53-F53)*Gas_source_E</f>
        <v>10.065887593251253</v>
      </c>
      <c r="M53" s="50">
        <f>(I53-H53)*Elec_emissions/1000+(G53-F53)*Gas_emissions</f>
        <v>1380.4188941170073</v>
      </c>
      <c r="O53" s="16">
        <v>1</v>
      </c>
      <c r="P53" s="17" t="s">
        <v>22</v>
      </c>
      <c r="Q53" s="18">
        <v>794</v>
      </c>
      <c r="R53" s="18">
        <v>175</v>
      </c>
      <c r="S53" s="30">
        <v>43.163197823018393</v>
      </c>
      <c r="T53" s="30">
        <v>25.112118319649117</v>
      </c>
      <c r="U53" s="30">
        <v>314.28988668199156</v>
      </c>
      <c r="V53" s="30">
        <v>3087.4173967134102</v>
      </c>
      <c r="W53" s="32">
        <f>(T53-S53)/S53</f>
        <v>-0.4182053326397161</v>
      </c>
      <c r="X53" s="36">
        <f t="shared" ref="X53:X56" si="31">(V53-U53)/U53</f>
        <v>8.8234703932339915</v>
      </c>
      <c r="Y53" s="49">
        <f>kWh_in_MMBtu*(V53-U53)*Elec_source_E+(T53-S53)*Gas_source_E</f>
        <v>10.013047332823199</v>
      </c>
      <c r="Z53" s="50">
        <f>(V53-U53)*Elec_emissions/1000+(T53-S53)*Gas_emissions</f>
        <v>1378.6187125903989</v>
      </c>
      <c r="AB53" s="16">
        <v>1</v>
      </c>
      <c r="AC53" s="17" t="s">
        <v>22</v>
      </c>
      <c r="AD53" s="18">
        <v>661</v>
      </c>
      <c r="AE53" s="18">
        <v>384</v>
      </c>
      <c r="AF53" s="30">
        <v>26.29675341824175</v>
      </c>
      <c r="AG53" s="30">
        <v>15.795414477300193</v>
      </c>
      <c r="AH53" s="30">
        <v>259.69847580613879</v>
      </c>
      <c r="AI53" s="30">
        <v>1795.2096571481914</v>
      </c>
      <c r="AJ53" s="32">
        <f>(AG53-AF53)/AF53</f>
        <v>-0.39933975019353152</v>
      </c>
      <c r="AK53" s="36">
        <f t="shared" ref="AK53:AK56" si="32">(AI53-AH53)/AH53</f>
        <v>5.9126692083025159</v>
      </c>
      <c r="AL53" s="49">
        <f>kWh_in_MMBtu*(AI53-AH53)*Elec_source_E+(AG53-AF53)*Gas_source_E</f>
        <v>4.9925133328750508</v>
      </c>
      <c r="AM53" s="50">
        <f>(AI53-AH53)*Elec_emissions/1000+(AG53-AF53)*Gas_emissions</f>
        <v>688.93643335293564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608</v>
      </c>
      <c r="F54" s="30">
        <v>31.706029852644573</v>
      </c>
      <c r="G54" s="31">
        <v>19.061659159247149</v>
      </c>
      <c r="H54" s="31">
        <v>279.33499277181772</v>
      </c>
      <c r="I54" s="30">
        <v>2433.9784006177042</v>
      </c>
      <c r="J54" s="37">
        <f t="shared" ref="J54:J56" si="35">(G54-F54)/F54</f>
        <v>-0.39880018886510848</v>
      </c>
      <c r="K54" s="38">
        <f t="shared" si="30"/>
        <v>7.713474729626749</v>
      </c>
      <c r="L54" s="49">
        <f>kWh_in_MMBtu*(I54-H54)*Elec_source_E+(G54-F54)*Gas_source_E</f>
        <v>9.2849536943667239</v>
      </c>
      <c r="M54" s="50">
        <f>(I54-H54)*Elec_emissions/1000+(G54-F54)*Gas_emissions</f>
        <v>1274.129023078498</v>
      </c>
      <c r="O54" s="16">
        <v>2</v>
      </c>
      <c r="P54" s="17" t="s">
        <v>23</v>
      </c>
      <c r="Q54" s="18">
        <v>794</v>
      </c>
      <c r="R54" s="18">
        <v>216</v>
      </c>
      <c r="S54" s="30">
        <v>41.658296003718085</v>
      </c>
      <c r="T54" s="31">
        <v>25.004620072316339</v>
      </c>
      <c r="U54" s="31">
        <v>311.33315214058558</v>
      </c>
      <c r="V54" s="30">
        <v>2778.9757904597245</v>
      </c>
      <c r="W54" s="37">
        <f t="shared" ref="W54:W56" si="36">(T54-S54)/S54</f>
        <v>-0.39976853421741909</v>
      </c>
      <c r="X54" s="38">
        <f t="shared" si="31"/>
        <v>7.9260516310349445</v>
      </c>
      <c r="Y54" s="49">
        <f>kWh_in_MMBtu*(V54-U54)*Elec_source_E+(T54-S54)*Gas_source_E</f>
        <v>8.2657379543858553</v>
      </c>
      <c r="Z54" s="50">
        <f>(V54-U54)*Elec_emissions/1000+(T54-S54)*Gas_emissions</f>
        <v>1139.8620341999708</v>
      </c>
      <c r="AB54" s="16">
        <v>2</v>
      </c>
      <c r="AC54" s="17" t="s">
        <v>23</v>
      </c>
      <c r="AD54" s="18">
        <v>661</v>
      </c>
      <c r="AE54" s="18">
        <v>392</v>
      </c>
      <c r="AF54" s="30">
        <v>26.222128095930596</v>
      </c>
      <c r="AG54" s="31">
        <v>15.78696641122947</v>
      </c>
      <c r="AH54" s="31">
        <v>261.70335393596605</v>
      </c>
      <c r="AI54" s="30">
        <v>1731.8818018157365</v>
      </c>
      <c r="AJ54" s="37">
        <f t="shared" ref="AJ54:AJ56" si="37">(AG54-AF54)/AF54</f>
        <v>-0.39795250967142348</v>
      </c>
      <c r="AK54" s="38">
        <f t="shared" si="32"/>
        <v>5.6177287213502654</v>
      </c>
      <c r="AL54" s="49">
        <f>kWh_in_MMBtu*(AI54-AH54)*Elec_source_E+(AG54-AF54)*Gas_source_E</f>
        <v>4.3652032297599117</v>
      </c>
      <c r="AM54" s="50">
        <f>(AI54-AH54)*Elec_emissions/1000+(AG54-AF54)*Gas_emissions</f>
        <v>603.67069556612068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812</v>
      </c>
      <c r="F55" s="30">
        <v>33.479825950150449</v>
      </c>
      <c r="G55" s="31">
        <v>22.593035899814723</v>
      </c>
      <c r="H55" s="31">
        <v>291.02240472511625</v>
      </c>
      <c r="I55" s="30">
        <v>2127.8280784058024</v>
      </c>
      <c r="J55" s="37">
        <f t="shared" si="35"/>
        <v>-0.32517463103140187</v>
      </c>
      <c r="K55" s="38">
        <f t="shared" si="30"/>
        <v>6.3115610477331865</v>
      </c>
      <c r="L55" s="49">
        <f>kWh_in_MMBtu*(I55-H55)*Elec_source_E+(G55-F55)*Gas_source_E</f>
        <v>7.7979892668350015</v>
      </c>
      <c r="M55" s="50">
        <f>(I55-H55)*Elec_emissions/1000+(G55-F55)*Gas_emissions</f>
        <v>1070.3573121323659</v>
      </c>
      <c r="O55" s="16">
        <v>3</v>
      </c>
      <c r="P55" s="17" t="s">
        <v>24</v>
      </c>
      <c r="Q55" s="18">
        <v>794</v>
      </c>
      <c r="R55" s="18">
        <v>341</v>
      </c>
      <c r="S55" s="30">
        <v>42.492401843969425</v>
      </c>
      <c r="T55" s="31">
        <v>30.635995986966549</v>
      </c>
      <c r="U55" s="31">
        <v>322.6520743000188</v>
      </c>
      <c r="V55" s="30">
        <v>1912.7130071531965</v>
      </c>
      <c r="W55" s="37">
        <f t="shared" si="36"/>
        <v>-0.27902413943413162</v>
      </c>
      <c r="X55" s="38">
        <f t="shared" si="31"/>
        <v>4.9280976615530943</v>
      </c>
      <c r="Y55" s="49">
        <f>kWh_in_MMBtu*(V55-U55)*Elec_source_E+(T55-S55)*Gas_source_E</f>
        <v>4.0994925762224899</v>
      </c>
      <c r="Z55" s="50">
        <f>(V55-U55)*Elec_emissions/1000+(T55-S55)*Gas_emissions</f>
        <v>569.05693538909782</v>
      </c>
      <c r="AB55" s="16">
        <v>3</v>
      </c>
      <c r="AC55" s="17" t="s">
        <v>24</v>
      </c>
      <c r="AD55" s="18">
        <v>661</v>
      </c>
      <c r="AE55" s="18">
        <v>471</v>
      </c>
      <c r="AF55" s="30">
        <v>26.954797542948221</v>
      </c>
      <c r="AG55" s="31">
        <v>16.770001102110324</v>
      </c>
      <c r="AH55" s="31">
        <v>268.12279257003775</v>
      </c>
      <c r="AI55" s="30">
        <v>1685.1802712681695</v>
      </c>
      <c r="AJ55" s="37">
        <f t="shared" si="37"/>
        <v>-0.37784726168356592</v>
      </c>
      <c r="AK55" s="38">
        <f t="shared" si="32"/>
        <v>5.2851063690453497</v>
      </c>
      <c r="AL55" s="49">
        <f>kWh_in_MMBtu*(AI55-AH55)*Elec_source_E+(AG55-AF55)*Gas_source_E</f>
        <v>4.069395511998632</v>
      </c>
      <c r="AM55" s="50">
        <f>(AI55-AH55)*Elec_emissions/1000+(AG55-AF55)*Gas_emissions</f>
        <v>563.23649722391269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1143</v>
      </c>
      <c r="F56" s="39">
        <v>40.287827487401813</v>
      </c>
      <c r="G56" s="40">
        <v>29.908915635688135</v>
      </c>
      <c r="H56" s="40">
        <v>325.86700898355741</v>
      </c>
      <c r="I56" s="39">
        <v>2040.2123461461586</v>
      </c>
      <c r="J56" s="41">
        <f t="shared" si="35"/>
        <v>-0.25761905019473214</v>
      </c>
      <c r="K56" s="42">
        <f t="shared" si="30"/>
        <v>5.260874190701224</v>
      </c>
      <c r="L56" s="51">
        <f>kWh_in_MMBtu*(I56-H56)*Elec_source_E+(G56-F56)*Gas_source_E</f>
        <v>7.040532882857784</v>
      </c>
      <c r="M56" s="52">
        <f>(I56-H56)*Elec_emissions/1000+(G56-F56)*Gas_emissions</f>
        <v>966.95807803251114</v>
      </c>
      <c r="O56" s="19">
        <v>4</v>
      </c>
      <c r="P56" s="14" t="s">
        <v>25</v>
      </c>
      <c r="Q56" s="13">
        <v>794</v>
      </c>
      <c r="R56" s="13">
        <v>639</v>
      </c>
      <c r="S56" s="39">
        <v>50.775957553862511</v>
      </c>
      <c r="T56" s="40">
        <v>42.200056688101661</v>
      </c>
      <c r="U56" s="40">
        <v>370.71140679367988</v>
      </c>
      <c r="V56" s="39">
        <v>1422.2119523925576</v>
      </c>
      <c r="W56" s="41">
        <f t="shared" si="36"/>
        <v>-0.16889688110093523</v>
      </c>
      <c r="X56" s="42">
        <f t="shared" si="31"/>
        <v>2.8364396841559616</v>
      </c>
      <c r="Y56" s="51">
        <f>kWh_in_MMBtu*(V56-U56)*Elec_source_E+(T56-S56)*Gas_source_E</f>
        <v>1.9094891405536636</v>
      </c>
      <c r="Z56" s="52">
        <f>(V56-U56)*Elec_emissions/1000+(T56-S56)*Gas_emissions</f>
        <v>268.22436603392293</v>
      </c>
      <c r="AB56" s="19">
        <v>4</v>
      </c>
      <c r="AC56" s="14" t="s">
        <v>25</v>
      </c>
      <c r="AD56" s="13">
        <v>661</v>
      </c>
      <c r="AE56" s="13">
        <v>504</v>
      </c>
      <c r="AF56" s="39">
        <v>26.990376867424906</v>
      </c>
      <c r="AG56" s="40">
        <v>14.325504658520929</v>
      </c>
      <c r="AH56" s="40">
        <v>269.01071890286624</v>
      </c>
      <c r="AI56" s="39">
        <v>1925.532550413322</v>
      </c>
      <c r="AJ56" s="41">
        <f t="shared" si="37"/>
        <v>-0.46923658276848307</v>
      </c>
      <c r="AK56" s="42">
        <f t="shared" si="32"/>
        <v>6.1578283507304734</v>
      </c>
      <c r="AL56" s="51">
        <f>kWh_in_MMBtu*(AI56-AH56)*Elec_source_E+(AG56-AF56)*Gas_source_E</f>
        <v>3.9297855474068868</v>
      </c>
      <c r="AM56" s="52">
        <f>(AI56-AH56)*Elec_emissions/1000+(AG56-AF56)*Gas_emissions</f>
        <v>546.84652830731784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44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44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44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380</v>
      </c>
      <c r="F68" s="30">
        <v>30.215605832281419</v>
      </c>
      <c r="G68" s="30">
        <v>15.890043625496251</v>
      </c>
      <c r="H68" s="30">
        <v>268.7909657436627</v>
      </c>
      <c r="I68" s="30">
        <v>621</v>
      </c>
      <c r="J68" s="32">
        <f>(G68-F68)/F68</f>
        <v>-0.47411136769199513</v>
      </c>
      <c r="K68" s="36">
        <f t="shared" ref="K68:K71" si="38">(I68-H68)/H68</f>
        <v>1.3103455068955991</v>
      </c>
      <c r="L68" s="49">
        <f>kWh_in_MMBtu*(I68-H68)*Elec_source_E+(G68-F68)*Gas_source_E</f>
        <v>-11.844161037257814</v>
      </c>
      <c r="M68" s="50">
        <f>(I68-H68)*Elec_emissions/1000+(G68-F68)*Gas_emissions</f>
        <v>-1593.7457085887054</v>
      </c>
      <c r="O68" s="16">
        <v>1</v>
      </c>
      <c r="P68" s="17" t="s">
        <v>22</v>
      </c>
      <c r="Q68" s="18">
        <v>441</v>
      </c>
      <c r="R68" s="18">
        <v>118</v>
      </c>
      <c r="S68" s="30">
        <v>43.093986603958172</v>
      </c>
      <c r="T68" s="30">
        <v>22.193941307712009</v>
      </c>
      <c r="U68" s="30">
        <v>320.18988229670532</v>
      </c>
      <c r="V68" s="30">
        <v>3731.3016549103936</v>
      </c>
      <c r="W68" s="32">
        <f>(T68-S68)/S68</f>
        <v>-0.48498751086367348</v>
      </c>
      <c r="X68" s="36">
        <f t="shared" ref="X68:X71" si="39">(V68-U68)/U68</f>
        <v>10.653402750099289</v>
      </c>
      <c r="Y68" s="49">
        <f>kWh_in_MMBtu*(V68-U68)*Elec_source_E+(T68-S68)*Gas_source_E</f>
        <v>13.737846911136725</v>
      </c>
      <c r="Z68" s="50">
        <f>(V68-U68)*Elec_emissions/1000+(T68-S68)*Gas_emissions</f>
        <v>1887.4498588321176</v>
      </c>
      <c r="AB68" s="16">
        <v>1</v>
      </c>
      <c r="AC68" s="17" t="s">
        <v>22</v>
      </c>
      <c r="AD68" s="18">
        <v>374</v>
      </c>
      <c r="AE68" s="18">
        <v>262</v>
      </c>
      <c r="AF68" s="30">
        <v>24.415419072518635</v>
      </c>
      <c r="AG68" s="30">
        <v>13.050883600681507</v>
      </c>
      <c r="AH68" s="30">
        <v>245.64183538771223</v>
      </c>
      <c r="AI68" s="30">
        <v>2038.4940049680552</v>
      </c>
      <c r="AJ68" s="32">
        <f>(AG68-AF68)/AF68</f>
        <v>-0.46546550923751112</v>
      </c>
      <c r="AK68" s="36">
        <f t="shared" ref="AK68:AK71" si="40">(AI68-AH68)/AH68</f>
        <v>7.2986434364918722</v>
      </c>
      <c r="AL68" s="49">
        <f>kWh_in_MMBtu*(AI68-AH68)*Elec_source_E+(AG68-AF68)*Gas_source_E</f>
        <v>6.8066865516474664</v>
      </c>
      <c r="AM68" s="50">
        <f>(AI68-AH68)*Elec_emissions/1000+(AG68-AF68)*Gas_emissions</f>
        <v>936.22034020976048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400</v>
      </c>
      <c r="F69" s="30">
        <v>30.695915575351805</v>
      </c>
      <c r="G69" s="31">
        <v>16.268380812693</v>
      </c>
      <c r="H69" s="31">
        <v>273.33936051496681</v>
      </c>
      <c r="I69" s="30">
        <v>656</v>
      </c>
      <c r="J69" s="37">
        <f t="shared" ref="J69:J71" si="43">(G69-F69)/F69</f>
        <v>-0.47001480464859702</v>
      </c>
      <c r="K69" s="38">
        <f t="shared" si="38"/>
        <v>1.3999470795721001</v>
      </c>
      <c r="L69" s="49">
        <f>kWh_in_MMBtu*(I69-H69)*Elec_source_E+(G69-F69)*Gas_source_E</f>
        <v>-11.629300400803322</v>
      </c>
      <c r="M69" s="50">
        <f>(I69-H69)*Elec_emissions/1000+(G69-F69)*Gas_emissions</f>
        <v>-1564.4590402996064</v>
      </c>
      <c r="O69" s="16">
        <v>2</v>
      </c>
      <c r="P69" s="17" t="s">
        <v>23</v>
      </c>
      <c r="Q69" s="18">
        <v>441</v>
      </c>
      <c r="R69" s="18">
        <v>135</v>
      </c>
      <c r="S69" s="30">
        <v>42.745071364861353</v>
      </c>
      <c r="T69" s="31">
        <v>22.39878283728742</v>
      </c>
      <c r="U69" s="31">
        <v>322.52869648990549</v>
      </c>
      <c r="V69" s="30">
        <v>3711.2873063794918</v>
      </c>
      <c r="W69" s="37">
        <f t="shared" ref="W69:W71" si="44">(T69-S69)/S69</f>
        <v>-0.47599145066113113</v>
      </c>
      <c r="X69" s="38">
        <f t="shared" si="39"/>
        <v>10.506843722030322</v>
      </c>
      <c r="Y69" s="49">
        <f>kWh_in_MMBtu*(V69-U69)*Elec_source_E+(T69-S69)*Gas_source_E</f>
        <v>14.102131884900214</v>
      </c>
      <c r="Z69" s="50">
        <f>(V69-U69)*Elec_emissions/1000+(T69-S69)*Gas_emissions</f>
        <v>1936.3506052260905</v>
      </c>
      <c r="AB69" s="16">
        <v>2</v>
      </c>
      <c r="AC69" s="17" t="s">
        <v>23</v>
      </c>
      <c r="AD69" s="18">
        <v>374</v>
      </c>
      <c r="AE69" s="18">
        <v>265</v>
      </c>
      <c r="AF69" s="30">
        <v>24.557666399563942</v>
      </c>
      <c r="AG69" s="31">
        <v>13.145345819031707</v>
      </c>
      <c r="AH69" s="31">
        <v>248.28064218811127</v>
      </c>
      <c r="AI69" s="30">
        <v>1922.7449055166717</v>
      </c>
      <c r="AJ69" s="37">
        <f t="shared" ref="AJ69:AJ71" si="45">(AG69-AF69)/AF69</f>
        <v>-0.46471518892914343</v>
      </c>
      <c r="AK69" s="38">
        <f t="shared" si="40"/>
        <v>6.7442401009253592</v>
      </c>
      <c r="AL69" s="49">
        <f>kWh_in_MMBtu*(AI69-AH69)*Elec_source_E+(AG69-AF69)*Gas_source_E</f>
        <v>5.4871560443592067</v>
      </c>
      <c r="AM69" s="50">
        <f>(AI69-AH69)*Elec_emissions/1000+(AG69-AF69)*Gas_emissions</f>
        <v>757.05991354148841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508</v>
      </c>
      <c r="F70" s="30">
        <v>33.778915798323943</v>
      </c>
      <c r="G70" s="31">
        <v>20.549837991351176</v>
      </c>
      <c r="H70" s="31">
        <v>294.6227177114161</v>
      </c>
      <c r="I70" s="30">
        <v>839</v>
      </c>
      <c r="J70" s="37">
        <f t="shared" si="43"/>
        <v>-0.39163713500920516</v>
      </c>
      <c r="K70" s="38">
        <f t="shared" si="38"/>
        <v>1.8477097982030131</v>
      </c>
      <c r="L70" s="49">
        <f>kWh_in_MMBtu*(I70-H70)*Elec_source_E+(G70-F70)*Gas_source_E</f>
        <v>-8.5916660505032638</v>
      </c>
      <c r="M70" s="50">
        <f>(I70-H70)*Elec_emissions/1000+(G70-F70)*Gas_emissions</f>
        <v>-1153.1498691773959</v>
      </c>
      <c r="O70" s="16">
        <v>3</v>
      </c>
      <c r="P70" s="17" t="s">
        <v>24</v>
      </c>
      <c r="Q70" s="18">
        <v>441</v>
      </c>
      <c r="R70" s="18">
        <v>204</v>
      </c>
      <c r="S70" s="30">
        <v>44.716512140730835</v>
      </c>
      <c r="T70" s="31">
        <v>29.633434888995104</v>
      </c>
      <c r="U70" s="31">
        <v>344.23416690807812</v>
      </c>
      <c r="V70" s="30">
        <v>2750.883154836331</v>
      </c>
      <c r="W70" s="37">
        <f t="shared" si="44"/>
        <v>-0.33730442133470961</v>
      </c>
      <c r="X70" s="38">
        <f t="shared" si="39"/>
        <v>6.9913135280697087</v>
      </c>
      <c r="Y70" s="49">
        <f>kWh_in_MMBtu*(V70-U70)*Elec_source_E+(T70-S70)*Gas_source_E</f>
        <v>9.3247008329448917</v>
      </c>
      <c r="Z70" s="50">
        <f>(V70-U70)*Elec_emissions/1000+(T70-S70)*Gas_emissions</f>
        <v>1282.055272442527</v>
      </c>
      <c r="AB70" s="16">
        <v>3</v>
      </c>
      <c r="AC70" s="17" t="s">
        <v>24</v>
      </c>
      <c r="AD70" s="18">
        <v>374</v>
      </c>
      <c r="AE70" s="18">
        <v>304</v>
      </c>
      <c r="AF70" s="30">
        <v>26.439212989603568</v>
      </c>
      <c r="AG70" s="31">
        <v>14.454266388984834</v>
      </c>
      <c r="AH70" s="31">
        <v>261.33082417155077</v>
      </c>
      <c r="AI70" s="30">
        <v>2000.5540204025365</v>
      </c>
      <c r="AJ70" s="37">
        <f t="shared" si="45"/>
        <v>-0.45330194228290593</v>
      </c>
      <c r="AK70" s="38">
        <f t="shared" si="40"/>
        <v>6.6552547015627654</v>
      </c>
      <c r="AL70" s="49">
        <f>kWh_in_MMBtu*(AI70-AH70)*Elec_source_E+(AG70-AF70)*Gas_source_E</f>
        <v>5.5562939645360157</v>
      </c>
      <c r="AM70" s="50">
        <f>(AI70-AH70)*Elec_emissions/1000+(AG70-AF70)*Gas_emissions</f>
        <v>767.04337702889916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705</v>
      </c>
      <c r="F71" s="39">
        <v>39.829147047766646</v>
      </c>
      <c r="G71" s="40">
        <v>28.018773222657156</v>
      </c>
      <c r="H71" s="40">
        <v>324.00814038048588</v>
      </c>
      <c r="I71" s="39">
        <v>1162</v>
      </c>
      <c r="J71" s="41">
        <f t="shared" si="43"/>
        <v>-0.29652590377959742</v>
      </c>
      <c r="K71" s="42">
        <f t="shared" si="38"/>
        <v>2.5863296478769087</v>
      </c>
      <c r="L71" s="51">
        <f>kWh_in_MMBtu*(I71-H71)*Elec_source_E+(G71-F71)*Gas_source_E</f>
        <v>-3.9018811871779082</v>
      </c>
      <c r="M71" s="52">
        <f>(I71-H71)*Elec_emissions/1000+(G71-F71)*Gas_emissions</f>
        <v>-517.68478840432135</v>
      </c>
      <c r="O71" s="19">
        <v>4</v>
      </c>
      <c r="P71" s="14" t="s">
        <v>25</v>
      </c>
      <c r="Q71" s="13">
        <v>441</v>
      </c>
      <c r="R71" s="13">
        <v>386</v>
      </c>
      <c r="S71" s="39">
        <v>50.910233733418693</v>
      </c>
      <c r="T71" s="40">
        <v>41.4127580700045</v>
      </c>
      <c r="U71" s="40">
        <v>376.04106394170395</v>
      </c>
      <c r="V71" s="39">
        <v>1535.2166044749004</v>
      </c>
      <c r="W71" s="41">
        <f t="shared" si="44"/>
        <v>-0.18655336986166346</v>
      </c>
      <c r="X71" s="42">
        <f t="shared" si="39"/>
        <v>3.0825770153466499</v>
      </c>
      <c r="Y71" s="51">
        <f>kWh_in_MMBtu*(V71-U71)*Elec_source_E+(T71-S71)*Gas_source_E</f>
        <v>2.0577263859837309</v>
      </c>
      <c r="Z71" s="52">
        <f>(V71-U71)*Elec_emissions/1000+(T71-S71)*Gas_emissions</f>
        <v>289.31231341338139</v>
      </c>
      <c r="AB71" s="19">
        <v>4</v>
      </c>
      <c r="AC71" s="14" t="s">
        <v>25</v>
      </c>
      <c r="AD71" s="13">
        <v>374</v>
      </c>
      <c r="AE71" s="13">
        <v>319</v>
      </c>
      <c r="AF71" s="39">
        <v>26.420684788639072</v>
      </c>
      <c r="AG71" s="40">
        <v>11.811631683233692</v>
      </c>
      <c r="AH71" s="40">
        <v>261.0466717452822</v>
      </c>
      <c r="AI71" s="39">
        <v>2296.9594064281673</v>
      </c>
      <c r="AJ71" s="41">
        <f t="shared" si="45"/>
        <v>-0.55293998706980108</v>
      </c>
      <c r="AK71" s="42">
        <f t="shared" si="40"/>
        <v>7.7990373180066381</v>
      </c>
      <c r="AL71" s="51">
        <f>kWh_in_MMBtu*(AI71-AH71)*Elec_source_E+(AG71-AF71)*Gas_source_E</f>
        <v>5.8723355107776669</v>
      </c>
      <c r="AM71" s="52">
        <f>(AI71-AH71)*Elec_emissions/1000+(AG71-AF71)*Gas_emissions</f>
        <v>812.68630973432391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BM71"/>
  <sheetViews>
    <sheetView topLeftCell="AW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45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45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45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4148</v>
      </c>
      <c r="F8" s="30">
        <v>32.367271644106744</v>
      </c>
      <c r="G8" s="30">
        <v>18.913535641300626</v>
      </c>
      <c r="H8" s="30">
        <v>281.51586677385313</v>
      </c>
      <c r="I8" s="30">
        <v>2267.0889026031696</v>
      </c>
      <c r="J8" s="32">
        <f>(G8-F8)/F8</f>
        <v>-0.41565863662332192</v>
      </c>
      <c r="K8" s="36">
        <f>(I8-H8)/H8</f>
        <v>7.0531478690128813</v>
      </c>
      <c r="L8" s="49">
        <f>kWh_in_MMBtu*(I8-H8)*Elec_source_E+(G8-F8)*Gas_source_E</f>
        <v>6.5927012189268268</v>
      </c>
      <c r="M8" s="50">
        <f>(I8-H8)*Elec_emissions/1000+(G8-F8)*Gas_emissions</f>
        <v>909.32400168332674</v>
      </c>
      <c r="N8" s="6"/>
      <c r="O8" s="16">
        <v>1</v>
      </c>
      <c r="P8" s="17" t="s">
        <v>22</v>
      </c>
      <c r="Q8" s="18">
        <v>7241</v>
      </c>
      <c r="R8" s="18">
        <v>3748</v>
      </c>
      <c r="S8" s="30">
        <v>31.037818389604155</v>
      </c>
      <c r="T8" s="30">
        <v>18.715516996436932</v>
      </c>
      <c r="U8" s="30">
        <v>274.52108808591942</v>
      </c>
      <c r="V8" s="30">
        <v>2086.4280534457771</v>
      </c>
      <c r="W8" s="32">
        <f>(T8-S8)/S8</f>
        <v>-0.39700926265147779</v>
      </c>
      <c r="X8" s="36">
        <f>(V8-U8)/U8</f>
        <v>6.6002469172523757</v>
      </c>
      <c r="Y8" s="49">
        <f>kWh_in_MMBtu*(V8-U8)*Elec_source_E+(T8-S8)*Gas_source_E</f>
        <v>5.9667197359176853</v>
      </c>
      <c r="Z8" s="50">
        <f>(V8-U8)*Elec_emissions/1000+(T8-S8)*Gas_emissions</f>
        <v>823.13442283765153</v>
      </c>
      <c r="AA8" s="6"/>
      <c r="AB8" s="16">
        <v>1</v>
      </c>
      <c r="AC8" s="17" t="s">
        <v>22</v>
      </c>
      <c r="AD8" s="18">
        <v>2476</v>
      </c>
      <c r="AE8" s="18">
        <v>297</v>
      </c>
      <c r="AF8" s="30">
        <v>41.75139982271822</v>
      </c>
      <c r="AG8" s="30">
        <v>13.178891716387678</v>
      </c>
      <c r="AH8" s="30">
        <v>318.72646955033849</v>
      </c>
      <c r="AI8" s="30">
        <v>4852.1966812690207</v>
      </c>
      <c r="AJ8" s="32">
        <f>(AG8-AF8)/AF8</f>
        <v>-0.68434850634117805</v>
      </c>
      <c r="AK8" s="36">
        <f>(AI8-AH8)/AH8</f>
        <v>14.223701652751132</v>
      </c>
      <c r="AL8" s="49">
        <f>kWh_in_MMBtu*(AI8-AH8)*Elec_source_E+(AG8-AF8)*Gas_source_E</f>
        <v>17.390678452846462</v>
      </c>
      <c r="AM8" s="50">
        <f>(AI8-AH8)*Elec_emissions/1000+(AG8-AF8)*Gas_emissions</f>
        <v>2391.5069962083744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42.654925220410249</v>
      </c>
      <c r="AU8" s="30">
        <v>428.74772597538828</v>
      </c>
      <c r="AV8" s="30">
        <v>1386.8932946240354</v>
      </c>
      <c r="AW8" s="32">
        <f>(AT8-AS8)/AS8</f>
        <v>-0.2054560963775586</v>
      </c>
      <c r="AX8" s="36">
        <f>(AV8-AU8)/AU8</f>
        <v>2.2347537038683871</v>
      </c>
      <c r="AY8" s="49">
        <f>kWh_in_MMBtu*(AV8-AU8)*Elec_source_E+(AT8-AS8)*Gas_source_E</f>
        <v>-1.7647807243353952</v>
      </c>
      <c r="AZ8" s="50">
        <f>(AV8-AU8)*Elec_emissions/1000+(AT8-AS8)*Gas_emissions</f>
        <v>-228.2469484173098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4487</v>
      </c>
      <c r="F9" s="30">
        <v>32.589224720186806</v>
      </c>
      <c r="G9" s="31">
        <v>19.776733271187272</v>
      </c>
      <c r="H9" s="31">
        <v>283.97880114804855</v>
      </c>
      <c r="I9" s="30">
        <v>2082.6438369432676</v>
      </c>
      <c r="J9" s="37">
        <f t="shared" ref="J9:J11" si="0">(G9-F9)/F9</f>
        <v>-0.39315115836625192</v>
      </c>
      <c r="K9" s="38">
        <f t="shared" ref="K9:K11" si="1">(I9-H9)/H9</f>
        <v>6.3338003700406817</v>
      </c>
      <c r="L9" s="49">
        <f>kWh_in_MMBtu*(I9-H9)*Elec_source_E+(G9-F9)*Gas_source_E</f>
        <v>5.290646287525087</v>
      </c>
      <c r="M9" s="50">
        <f>(I9-H9)*Elec_emissions/1000+(G9-F9)*Gas_emissions</f>
        <v>731.82271904331719</v>
      </c>
      <c r="N9" s="6"/>
      <c r="O9" s="16">
        <v>2</v>
      </c>
      <c r="P9" s="17" t="s">
        <v>23</v>
      </c>
      <c r="Q9" s="18">
        <v>7241</v>
      </c>
      <c r="R9" s="18">
        <v>3988</v>
      </c>
      <c r="S9" s="30">
        <v>31.334471408313814</v>
      </c>
      <c r="T9" s="31">
        <v>19.264699257405454</v>
      </c>
      <c r="U9" s="31">
        <v>277.2465437232957</v>
      </c>
      <c r="V9" s="30">
        <v>1982.2873915289533</v>
      </c>
      <c r="W9" s="37">
        <f t="shared" ref="W9:W11" si="2">(T9-S9)/S9</f>
        <v>-0.38519150342858344</v>
      </c>
      <c r="X9" s="38">
        <f t="shared" ref="X9:X11" si="3">(V9-U9)/U9</f>
        <v>6.1499083988847261</v>
      </c>
      <c r="Y9" s="49">
        <f>kWh_in_MMBtu*(V9-U9)*Elec_source_E+(T9-S9)*Gas_source_E</f>
        <v>5.0978825657527089</v>
      </c>
      <c r="Z9" s="50">
        <f>(V9-U9)*Elec_emissions/1000+(T9-S9)*Gas_emissions</f>
        <v>704.87288652589723</v>
      </c>
      <c r="AA9" s="6"/>
      <c r="AB9" s="16">
        <v>2</v>
      </c>
      <c r="AC9" s="17" t="s">
        <v>23</v>
      </c>
      <c r="AD9" s="18">
        <v>2476</v>
      </c>
      <c r="AE9" s="18">
        <v>390</v>
      </c>
      <c r="AF9" s="30">
        <v>39.86245351243312</v>
      </c>
      <c r="AG9" s="31">
        <v>18.858668606082986</v>
      </c>
      <c r="AH9" s="31">
        <v>314.67702108237728</v>
      </c>
      <c r="AI9" s="30">
        <v>3339.3962187536945</v>
      </c>
      <c r="AJ9" s="37">
        <f t="shared" ref="AJ9:AJ11" si="4">(AG9-AF9)/AF9</f>
        <v>-0.52690647603512519</v>
      </c>
      <c r="AK9" s="38">
        <f t="shared" ref="AK9:AK11" si="5">(AI9-AH9)/AH9</f>
        <v>9.6121387804783343</v>
      </c>
      <c r="AL9" s="49">
        <f>kWh_in_MMBtu*(AI9-AH9)*Elec_source_E+(AG9-AF9)*Gas_source_E</f>
        <v>9.4881046548376418</v>
      </c>
      <c r="AM9" s="50">
        <f>(AI9-AH9)*Elec_emissions/1000+(AG9-AF9)*Gas_emissions</f>
        <v>1310.385332180625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41.795420118458125</v>
      </c>
      <c r="AU9" s="31">
        <v>420.45528587762186</v>
      </c>
      <c r="AV9" s="30">
        <v>1257.7637947985247</v>
      </c>
      <c r="AW9" s="37">
        <f t="shared" ref="AW9:AW11" si="6">(AT9-AS9)/AS9</f>
        <v>-0.20349624224342136</v>
      </c>
      <c r="AX9" s="38">
        <f t="shared" ref="AX9:AX11" si="7">(AV9-AU9)/AU9</f>
        <v>1.9914329467238774</v>
      </c>
      <c r="AY9" s="49">
        <f>kWh_in_MMBtu*(AV9-AU9)*Elec_source_E+(AT9-AS9)*Gas_source_E</f>
        <v>-2.6751063805863087</v>
      </c>
      <c r="AZ9" s="50">
        <f>(AV9-AU9)*Elec_emissions/1000+(AT9-AS9)*Gas_emissions</f>
        <v>-352.24596943509709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8">(BG9-BF9)/BF9</f>
        <v>#DIV/0!</v>
      </c>
      <c r="BK9" s="38" t="e">
        <f t="shared" ref="BK9:BK11" si="9">(BI9-BH9)/BH9</f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5691</v>
      </c>
      <c r="F10" s="30">
        <v>33.922308472728155</v>
      </c>
      <c r="G10" s="31">
        <v>21.392492129553965</v>
      </c>
      <c r="H10" s="31">
        <v>292.59961274914212</v>
      </c>
      <c r="I10" s="30">
        <v>2004.1010580096247</v>
      </c>
      <c r="J10" s="37">
        <f t="shared" si="0"/>
        <v>-0.36936803263986406</v>
      </c>
      <c r="K10" s="38">
        <f t="shared" si="1"/>
        <v>5.8492949774606311</v>
      </c>
      <c r="L10" s="49">
        <f>kWh_in_MMBtu*(I10-H10)*Elec_source_E+(G10-F10)*Gas_source_E</f>
        <v>4.6656006692672705</v>
      </c>
      <c r="M10" s="50">
        <f>(I10-H10)*Elec_emissions/1000+(G10-F10)*Gas_emissions</f>
        <v>646.64009896213543</v>
      </c>
      <c r="N10" s="6"/>
      <c r="O10" s="16">
        <v>3</v>
      </c>
      <c r="P10" s="17" t="s">
        <v>24</v>
      </c>
      <c r="Q10" s="18">
        <v>7241</v>
      </c>
      <c r="R10" s="18">
        <v>4872</v>
      </c>
      <c r="S10" s="30">
        <v>32.897837492504621</v>
      </c>
      <c r="T10" s="31">
        <v>21.245833605629638</v>
      </c>
      <c r="U10" s="31">
        <v>287.71700695196552</v>
      </c>
      <c r="V10" s="30">
        <v>1868.5156761369624</v>
      </c>
      <c r="W10" s="37">
        <f t="shared" si="2"/>
        <v>-0.35418753252488866</v>
      </c>
      <c r="X10" s="38">
        <f t="shared" si="3"/>
        <v>5.4942830315515971</v>
      </c>
      <c r="Y10" s="49">
        <f>kWh_in_MMBtu*(V10-U10)*Elec_source_E+(T10-S10)*Gas_source_E</f>
        <v>4.2231301951299898</v>
      </c>
      <c r="Z10" s="50">
        <f>(V10-U10)*Elec_emissions/1000+(T10-S10)*Gas_emissions</f>
        <v>585.63669362436281</v>
      </c>
      <c r="AA10" s="6"/>
      <c r="AB10" s="16">
        <v>3</v>
      </c>
      <c r="AC10" s="17" t="s">
        <v>24</v>
      </c>
      <c r="AD10" s="18">
        <v>2476</v>
      </c>
      <c r="AE10" s="18">
        <v>679</v>
      </c>
      <c r="AF10" s="30">
        <v>36.71576533709073</v>
      </c>
      <c r="AG10" s="31">
        <v>17.435891145901962</v>
      </c>
      <c r="AH10" s="31">
        <v>298.24932030910168</v>
      </c>
      <c r="AI10" s="30">
        <v>3151.779539739679</v>
      </c>
      <c r="AJ10" s="37">
        <f t="shared" si="4"/>
        <v>-0.52511159754341263</v>
      </c>
      <c r="AK10" s="38">
        <f t="shared" si="5"/>
        <v>9.567600075243142</v>
      </c>
      <c r="AL10" s="49">
        <f>kWh_in_MMBtu*(AI10-AH10)*Elec_source_E+(AG10-AF10)*Gas_source_E</f>
        <v>9.5344415375905243</v>
      </c>
      <c r="AM10" s="50">
        <f>(AI10-AH10)*Elec_emissions/1000+(AG10-AF10)*Gas_emissions</f>
        <v>1314.8914329473105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45.906588274411511</v>
      </c>
      <c r="AU10" s="31">
        <v>437.45100342322894</v>
      </c>
      <c r="AV10" s="30">
        <v>1175.5967893358975</v>
      </c>
      <c r="AW10" s="37">
        <f t="shared" si="6"/>
        <v>-0.18507536937446994</v>
      </c>
      <c r="AX10" s="38">
        <f t="shared" si="7"/>
        <v>1.6873793410836477</v>
      </c>
      <c r="AY10" s="49">
        <f>kWh_in_MMBtu*(AV10-AU10)*Elec_source_E+(AT10-AS10)*Gas_source_E</f>
        <v>-3.4615506261323574</v>
      </c>
      <c r="AZ10" s="50">
        <f>(AV10-AU10)*Elec_emissions/1000+(AT10-AS10)*Gas_emissions</f>
        <v>-459.31736543416855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8"/>
        <v>-0.15280741546356627</v>
      </c>
      <c r="BK10" s="38">
        <f t="shared" si="9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7468</v>
      </c>
      <c r="F11" s="39">
        <v>37.909957048256523</v>
      </c>
      <c r="G11" s="40">
        <v>26.067734228690814</v>
      </c>
      <c r="H11" s="40">
        <v>312.74557810798859</v>
      </c>
      <c r="I11" s="39">
        <v>1812.1800807981124</v>
      </c>
      <c r="J11" s="41">
        <f t="shared" si="0"/>
        <v>-0.3123776374763878</v>
      </c>
      <c r="K11" s="42">
        <f t="shared" si="1"/>
        <v>4.7944227117813343</v>
      </c>
      <c r="L11" s="51">
        <f>kWh_in_MMBtu*(I11-H11)*Elec_source_E+(G11-F11)*Gas_source_E</f>
        <v>3.1447179157863712</v>
      </c>
      <c r="M11" s="52">
        <f>(I11-H11)*Elec_emissions/1000+(G11-F11)*Gas_emissions</f>
        <v>439.37101243528059</v>
      </c>
      <c r="N11" s="6"/>
      <c r="O11" s="19">
        <v>4</v>
      </c>
      <c r="P11" s="14" t="s">
        <v>25</v>
      </c>
      <c r="Q11" s="13">
        <v>7241</v>
      </c>
      <c r="R11" s="13">
        <v>6334</v>
      </c>
      <c r="S11" s="39">
        <v>37.568023210004014</v>
      </c>
      <c r="T11" s="40">
        <v>26.687044714516855</v>
      </c>
      <c r="U11" s="40">
        <v>310.74105523551742</v>
      </c>
      <c r="V11" s="39">
        <v>1670.0180632656188</v>
      </c>
      <c r="W11" s="41">
        <f t="shared" si="2"/>
        <v>-0.2896340442152851</v>
      </c>
      <c r="X11" s="42">
        <f t="shared" si="3"/>
        <v>4.3743077560185144</v>
      </c>
      <c r="Y11" s="51">
        <f>kWh_in_MMBtu*(V11-U11)*Elec_source_E+(T11-S11)*Gas_source_E</f>
        <v>2.6919672529738303</v>
      </c>
      <c r="Z11" s="52">
        <f>(V11-U11)*Elec_emissions/1000+(T11-S11)*Gas_emissions</f>
        <v>376.88493083915478</v>
      </c>
      <c r="AA11" s="6"/>
      <c r="AB11" s="19">
        <v>4</v>
      </c>
      <c r="AC11" s="14" t="s">
        <v>25</v>
      </c>
      <c r="AD11" s="13">
        <v>2476</v>
      </c>
      <c r="AE11" s="13">
        <v>952</v>
      </c>
      <c r="AF11" s="39">
        <v>35.131239792871298</v>
      </c>
      <c r="AG11" s="40">
        <v>16.649052948651185</v>
      </c>
      <c r="AH11" s="40">
        <v>294.66818563468775</v>
      </c>
      <c r="AI11" s="39">
        <v>2880.3459749680228</v>
      </c>
      <c r="AJ11" s="41">
        <f t="shared" si="4"/>
        <v>-0.52608979794588551</v>
      </c>
      <c r="AK11" s="42">
        <f t="shared" si="5"/>
        <v>8.7748793910819618</v>
      </c>
      <c r="AL11" s="51">
        <f>kWh_in_MMBtu*(AI11-AH11)*Elec_source_E+(AG11-AF11)*Gas_source_E</f>
        <v>7.5363292488781113</v>
      </c>
      <c r="AM11" s="52">
        <f>(AI11-AH11)*Elec_emissions/1000+(AG11-AF11)*Gas_emissions</f>
        <v>1042.6940395903125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55.206722077502896</v>
      </c>
      <c r="AU11" s="40">
        <v>487.64107625550974</v>
      </c>
      <c r="AV11" s="39">
        <v>1225.1179444375928</v>
      </c>
      <c r="AW11" s="41">
        <f t="shared" si="6"/>
        <v>-0.16362638276773175</v>
      </c>
      <c r="AX11" s="42">
        <f t="shared" si="7"/>
        <v>1.5123354124410688</v>
      </c>
      <c r="AY11" s="51">
        <f>kWh_in_MMBtu*(AV11-AU11)*Elec_source_E+(AT11-AS11)*Gas_source_E</f>
        <v>-3.8772484293386409</v>
      </c>
      <c r="AZ11" s="52">
        <f>(AV11-AU11)*Elec_emissions/1000+(AT11-AS11)*Gas_emissions</f>
        <v>-515.38617349412402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8"/>
        <v>-0.18144688558674685</v>
      </c>
      <c r="BK11" s="42">
        <f t="shared" si="9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1458</v>
      </c>
      <c r="F23" s="30">
        <v>43.168779084889486</v>
      </c>
      <c r="G23" s="30">
        <v>24.453467333268964</v>
      </c>
      <c r="H23" s="30">
        <v>317.80827571027953</v>
      </c>
      <c r="I23" s="30">
        <v>3098.9476456519797</v>
      </c>
      <c r="J23" s="32">
        <f>(G23-F23)/F23</f>
        <v>-0.4335381298326203</v>
      </c>
      <c r="K23" s="36">
        <f t="shared" ref="K23:K26" si="10">(I23-H23)/H23</f>
        <v>8.7509973229175557</v>
      </c>
      <c r="L23" s="49">
        <f>kWh_in_MMBtu*(I23-H23)*Elec_source_E+(G23-F23)*Gas_source_E</f>
        <v>9.3748080590793705</v>
      </c>
      <c r="M23" s="50">
        <f>(I23-H23)*Elec_emissions/1000+(G23-F23)*Gas_emissions</f>
        <v>1292.6258164070155</v>
      </c>
      <c r="N23" s="6"/>
      <c r="O23" s="16">
        <v>1</v>
      </c>
      <c r="P23" s="17" t="s">
        <v>22</v>
      </c>
      <c r="Q23" s="18">
        <v>3779</v>
      </c>
      <c r="R23" s="18">
        <v>1187</v>
      </c>
      <c r="S23" s="30">
        <v>41.852944936044793</v>
      </c>
      <c r="T23" s="30">
        <v>25.540307916516554</v>
      </c>
      <c r="U23" s="30">
        <v>308.09063737176217</v>
      </c>
      <c r="V23" s="30">
        <v>2710.2198020644178</v>
      </c>
      <c r="W23" s="32">
        <f>(T23-S23)/S23</f>
        <v>-0.38976079328361413</v>
      </c>
      <c r="X23" s="36">
        <f t="shared" ref="X23:X26" si="11">(V23-U23)/U23</f>
        <v>7.7968262365405492</v>
      </c>
      <c r="Y23" s="49">
        <f>kWh_in_MMBtu*(V23-U23)*Elec_source_E+(T23-S23)*Gas_source_E</f>
        <v>7.9360920764229128</v>
      </c>
      <c r="Z23" s="50">
        <f>(V23-U23)*Elec_emissions/1000+(T23-S23)*Gas_emissions</f>
        <v>1094.7381635924703</v>
      </c>
      <c r="AA23" s="6"/>
      <c r="AB23" s="16">
        <v>1</v>
      </c>
      <c r="AC23" s="17" t="s">
        <v>22</v>
      </c>
      <c r="AD23" s="18">
        <v>1341</v>
      </c>
      <c r="AE23" s="18">
        <v>226</v>
      </c>
      <c r="AF23" s="30">
        <v>45.697870514687565</v>
      </c>
      <c r="AG23" s="30">
        <v>13.612628132985865</v>
      </c>
      <c r="AH23" s="30">
        <v>336.7391207189209</v>
      </c>
      <c r="AI23" s="30">
        <v>5385.9426495555599</v>
      </c>
      <c r="AJ23" s="32">
        <f>(AG23-AF23)/AF23</f>
        <v>-0.70211679494757462</v>
      </c>
      <c r="AK23" s="36">
        <f t="shared" ref="AK23:AK26" si="12">(AI23-AH23)/AH23</f>
        <v>14.994407296832177</v>
      </c>
      <c r="AL23" s="49">
        <f>kWh_in_MMBtu*(AI23-AH23)*Elec_source_E+(AG23-AF23)*Gas_source_E</f>
        <v>19.083168476760541</v>
      </c>
      <c r="AM23" s="50">
        <f>(AI23-AH23)*Elec_emissions/1000+(AG23-AF23)*Gas_emissions</f>
        <v>2625.0113008183216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1682</v>
      </c>
      <c r="F24" s="30">
        <v>42.408924206819748</v>
      </c>
      <c r="G24" s="31">
        <v>25.841314834436041</v>
      </c>
      <c r="H24" s="31">
        <v>317.35918764983893</v>
      </c>
      <c r="I24" s="30">
        <v>2630.4590851905355</v>
      </c>
      <c r="J24" s="37">
        <f t="shared" ref="J24:J26" si="15">(G24-F24)/F24</f>
        <v>-0.39066327859643002</v>
      </c>
      <c r="K24" s="38">
        <f t="shared" si="10"/>
        <v>7.2885865213799192</v>
      </c>
      <c r="L24" s="49">
        <f>kWh_in_MMBtu*(I24-H24)*Elec_source_E+(G24-F24)*Gas_source_E</f>
        <v>6.7050370494068616</v>
      </c>
      <c r="M24" s="50">
        <f>(I24-H24)*Elec_emissions/1000+(G24-F24)*Gas_emissions</f>
        <v>927.8086732837678</v>
      </c>
      <c r="N24" s="6"/>
      <c r="O24" s="16">
        <v>2</v>
      </c>
      <c r="P24" s="17" t="s">
        <v>23</v>
      </c>
      <c r="Q24" s="18">
        <v>3779</v>
      </c>
      <c r="R24" s="18">
        <v>1331</v>
      </c>
      <c r="S24" s="30">
        <v>41.450114827331767</v>
      </c>
      <c r="T24" s="31">
        <v>26.360676280177412</v>
      </c>
      <c r="U24" s="31">
        <v>309.33184546365726</v>
      </c>
      <c r="V24" s="30">
        <v>2419.8035901765757</v>
      </c>
      <c r="W24" s="37">
        <f t="shared" ref="W24:W26" si="16">(T24-S24)/S24</f>
        <v>-0.36403852220946176</v>
      </c>
      <c r="X24" s="38">
        <f t="shared" si="11"/>
        <v>6.8226785430046295</v>
      </c>
      <c r="Y24" s="49">
        <f>kWh_in_MMBtu*(V24-U24)*Elec_source_E+(T24-S24)*Gas_source_E</f>
        <v>6.1469339472432054</v>
      </c>
      <c r="Z24" s="50">
        <f>(V24-U24)*Elec_emissions/1000+(T24-S24)*Gas_emissions</f>
        <v>850.47845038089326</v>
      </c>
      <c r="AA24" s="6"/>
      <c r="AB24" s="16">
        <v>2</v>
      </c>
      <c r="AC24" s="17" t="s">
        <v>23</v>
      </c>
      <c r="AD24" s="18">
        <v>1341</v>
      </c>
      <c r="AE24" s="18">
        <v>303</v>
      </c>
      <c r="AF24" s="30">
        <v>43.485675322199604</v>
      </c>
      <c r="AG24" s="31">
        <v>19.952957820104018</v>
      </c>
      <c r="AH24" s="31">
        <v>329.59420543175389</v>
      </c>
      <c r="AI24" s="30">
        <v>3716.6056686930092</v>
      </c>
      <c r="AJ24" s="37">
        <f t="shared" ref="AJ24:AJ26" si="17">(AG24-AF24)/AF24</f>
        <v>-0.54116021719184482</v>
      </c>
      <c r="AK24" s="38">
        <f t="shared" si="12"/>
        <v>10.276307676054012</v>
      </c>
      <c r="AL24" s="49">
        <f>kWh_in_MMBtu*(AI24-AH24)*Elec_source_E+(AG24-AF24)*Gas_source_E</f>
        <v>10.610219589731596</v>
      </c>
      <c r="AM24" s="50">
        <f>(AI24-AH24)*Elec_emissions/1000+(AG24-AF24)*Gas_emissions</f>
        <v>1465.4051947738144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48.610108398203927</v>
      </c>
      <c r="AU24" s="31">
        <v>462.71714727248536</v>
      </c>
      <c r="AV24" s="30">
        <v>1615.4601073225224</v>
      </c>
      <c r="AW24" s="37">
        <f t="shared" ref="AW24:AW26" si="18">(AT24-AS24)/AS24</f>
        <v>-0.21847340664633425</v>
      </c>
      <c r="AX24" s="38">
        <f t="shared" si="13"/>
        <v>2.4912475512198999</v>
      </c>
      <c r="AY24" s="49">
        <f>kWh_in_MMBtu*(AV24-AU24)*Elec_source_E+(AT24-AS24)*Gas_source_E</f>
        <v>-2.4706937993119311</v>
      </c>
      <c r="AZ24" s="50">
        <f>(AV24-AU24)*Elec_emissions/1000+(AT24-AS24)*Gas_emissions</f>
        <v>-321.46672937766971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2475</v>
      </c>
      <c r="F25" s="30">
        <v>42.253060229232347</v>
      </c>
      <c r="G25" s="31">
        <v>28.377883745210468</v>
      </c>
      <c r="H25" s="31">
        <v>321.93756472728495</v>
      </c>
      <c r="I25" s="30">
        <v>2202.6493143523558</v>
      </c>
      <c r="J25" s="37">
        <f t="shared" si="15"/>
        <v>-0.32838275875749418</v>
      </c>
      <c r="K25" s="38">
        <f t="shared" si="10"/>
        <v>5.8418524449553804</v>
      </c>
      <c r="L25" s="49">
        <f>kWh_in_MMBtu*(I25-H25)*Elec_source_E+(G25-F25)*Gas_source_E</f>
        <v>5.0107005005145968</v>
      </c>
      <c r="M25" s="50">
        <f>(I25-H25)*Elec_emissions/1000+(G25-F25)*Gas_emissions</f>
        <v>694.90394080363671</v>
      </c>
      <c r="N25" s="6"/>
      <c r="O25" s="16">
        <v>3</v>
      </c>
      <c r="P25" s="17" t="s">
        <v>24</v>
      </c>
      <c r="Q25" s="18">
        <v>3779</v>
      </c>
      <c r="R25" s="18">
        <v>1926</v>
      </c>
      <c r="S25" s="30">
        <v>41.469699477899098</v>
      </c>
      <c r="T25" s="31">
        <v>29.34386874097024</v>
      </c>
      <c r="U25" s="31">
        <v>316.82323537128326</v>
      </c>
      <c r="V25" s="30">
        <v>1915.4286545061143</v>
      </c>
      <c r="W25" s="37">
        <f t="shared" si="16"/>
        <v>-0.2924021849589532</v>
      </c>
      <c r="X25" s="38">
        <f t="shared" si="11"/>
        <v>5.0457328903337375</v>
      </c>
      <c r="Y25" s="49">
        <f>kWh_in_MMBtu*(V25-U25)*Elec_source_E+(T25-S25)*Gas_source_E</f>
        <v>3.8972955590665634</v>
      </c>
      <c r="Z25" s="50">
        <f>(V25-U25)*Elec_emissions/1000+(T25-S25)*Gas_emissions</f>
        <v>541.87516109350213</v>
      </c>
      <c r="AA25" s="6"/>
      <c r="AB25" s="16">
        <v>3</v>
      </c>
      <c r="AC25" s="17" t="s">
        <v>24</v>
      </c>
      <c r="AD25" s="18">
        <v>1341</v>
      </c>
      <c r="AE25" s="18">
        <v>477</v>
      </c>
      <c r="AF25" s="30">
        <v>41.86529331445292</v>
      </c>
      <c r="AG25" s="31">
        <v>20.584949338681586</v>
      </c>
      <c r="AH25" s="31">
        <v>318.873100935259</v>
      </c>
      <c r="AI25" s="30">
        <v>3496.2345749496521</v>
      </c>
      <c r="AJ25" s="37">
        <f t="shared" si="17"/>
        <v>-0.50830514469188826</v>
      </c>
      <c r="AK25" s="38">
        <f t="shared" si="12"/>
        <v>9.9643446395922073</v>
      </c>
      <c r="AL25" s="49">
        <f>kWh_in_MMBtu*(AI25-AH25)*Elec_source_E+(AG25-AF25)*Gas_source_E</f>
        <v>10.820822611056052</v>
      </c>
      <c r="AM25" s="50">
        <f>(AI25-AH25)*Elec_emissions/1000+(AG25-AF25)*Gas_emissions</f>
        <v>1491.6730187785411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54.973210706291539</v>
      </c>
      <c r="AU25" s="31">
        <v>485.59985365640898</v>
      </c>
      <c r="AV25" s="30">
        <v>1361.1868524797981</v>
      </c>
      <c r="AW25" s="37">
        <f t="shared" si="18"/>
        <v>-0.17716843531565973</v>
      </c>
      <c r="AX25" s="38">
        <f t="shared" si="13"/>
        <v>1.8031039182374207</v>
      </c>
      <c r="AY25" s="49">
        <f>kWh_in_MMBtu*(AV25-AU25)*Elec_source_E+(AT25-AS25)*Gas_source_E</f>
        <v>-3.5279655557276985</v>
      </c>
      <c r="AZ25" s="50">
        <f>(AV25-AU25)*Elec_emissions/1000+(AT25-AS25)*Gas_emissions</f>
        <v>-466.87485048297481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4000</v>
      </c>
      <c r="F26" s="39">
        <v>46.695903849708564</v>
      </c>
      <c r="G26" s="40">
        <v>36.104121464925377</v>
      </c>
      <c r="H26" s="40">
        <v>348.26648601475819</v>
      </c>
      <c r="I26" s="39">
        <v>1659.0279773170025</v>
      </c>
      <c r="J26" s="41">
        <f t="shared" si="15"/>
        <v>-0.22682465723059972</v>
      </c>
      <c r="K26" s="42">
        <f t="shared" si="10"/>
        <v>3.7636739219480893</v>
      </c>
      <c r="L26" s="51">
        <f>kWh_in_MMBtu*(I26-H26)*Elec_source_E+(G26-F26)*Gas_source_E</f>
        <v>2.4877905244001095</v>
      </c>
      <c r="M26" s="52">
        <f>(I26-H26)*Elec_emissions/1000+(G26-F26)*Gas_emissions</f>
        <v>348.85519779033484</v>
      </c>
      <c r="N26" s="6"/>
      <c r="O26" s="19">
        <v>4</v>
      </c>
      <c r="P26" s="14" t="s">
        <v>25</v>
      </c>
      <c r="Q26" s="13">
        <v>3779</v>
      </c>
      <c r="R26" s="13">
        <v>3298</v>
      </c>
      <c r="S26" s="39">
        <v>46.692743724480572</v>
      </c>
      <c r="T26" s="40">
        <v>37.873644715400495</v>
      </c>
      <c r="U26" s="40">
        <v>347.61387103058615</v>
      </c>
      <c r="V26" s="39">
        <v>1386.8105686008992</v>
      </c>
      <c r="W26" s="41">
        <f t="shared" si="16"/>
        <v>-0.18887515073260314</v>
      </c>
      <c r="X26" s="42">
        <f t="shared" si="11"/>
        <v>2.9895144704362941</v>
      </c>
      <c r="Y26" s="51">
        <f>kWh_in_MMBtu*(V26-U26)*Elec_source_E+(T26-S26)*Gas_source_E</f>
        <v>1.5126798494747824</v>
      </c>
      <c r="Z26" s="52">
        <f>(V26-U26)*Elec_emissions/1000+(T26-S26)*Gas_emissions</f>
        <v>214.58444393246396</v>
      </c>
      <c r="AA26" s="6"/>
      <c r="AB26" s="19">
        <v>4</v>
      </c>
      <c r="AC26" s="14" t="s">
        <v>25</v>
      </c>
      <c r="AD26" s="13">
        <v>1341</v>
      </c>
      <c r="AE26" s="13">
        <v>595</v>
      </c>
      <c r="AF26" s="39">
        <v>41.060381479512365</v>
      </c>
      <c r="AG26" s="40">
        <v>20.607365138739418</v>
      </c>
      <c r="AH26" s="40">
        <v>316.7337214224836</v>
      </c>
      <c r="AI26" s="39">
        <v>3256.3742493948812</v>
      </c>
      <c r="AJ26" s="41">
        <f t="shared" si="17"/>
        <v>-0.4981204656118029</v>
      </c>
      <c r="AK26" s="42">
        <f t="shared" si="12"/>
        <v>9.2811100591694835</v>
      </c>
      <c r="AL26" s="51">
        <f>kWh_in_MMBtu*(AI26-AH26)*Elec_source_E+(AG26-AF26)*Gas_source_E</f>
        <v>9.1776017851355505</v>
      </c>
      <c r="AM26" s="52">
        <f>(AI26-AH26)*Elec_emissions/1000+(AG26-AF26)*Gas_emissions</f>
        <v>1267.6439255782429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69.096272137741039</v>
      </c>
      <c r="AU26" s="40">
        <v>553.33541774438527</v>
      </c>
      <c r="AV26" s="39">
        <v>1208.9826262338047</v>
      </c>
      <c r="AW26" s="41">
        <f t="shared" si="18"/>
        <v>-0.13155429991132986</v>
      </c>
      <c r="AX26" s="42">
        <f t="shared" si="13"/>
        <v>1.1849001301273965</v>
      </c>
      <c r="AY26" s="51">
        <f>kWh_in_MMBtu*(AV26-AU26)*Elec_source_E+(AT26-AS26)*Gas_source_E</f>
        <v>-4.3896232694359014</v>
      </c>
      <c r="AZ26" s="52">
        <f>(AV26-AU26)*Elec_emissions/1000+(AT26-AS26)*Gas_emissions</f>
        <v>-585.31943497638474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2690</v>
      </c>
      <c r="F38" s="30">
        <v>26.512774302596998</v>
      </c>
      <c r="G38" s="30">
        <v>15.910851475170627</v>
      </c>
      <c r="H38" s="30">
        <v>261.84511129827433</v>
      </c>
      <c r="I38" s="30">
        <v>1816.2152790473549</v>
      </c>
      <c r="J38" s="32">
        <f>(G38-F38)/F38</f>
        <v>-0.39987979780704747</v>
      </c>
      <c r="K38" s="36">
        <f t="shared" ref="K38:K41" si="20">(I38-H38)/H38</f>
        <v>5.9362199280415764</v>
      </c>
      <c r="L38" s="49">
        <f>kWh_in_MMBtu*(I38-H38)*Elec_source_E+(G38-F38)*Gas_source_E</f>
        <v>5.0847786267550603</v>
      </c>
      <c r="M38" s="50">
        <f>(I38-H38)*Elec_emissions/1000+(G38-F38)*Gas_emissions</f>
        <v>701.5715682754867</v>
      </c>
      <c r="N38" s="6"/>
      <c r="O38" s="16">
        <v>1</v>
      </c>
      <c r="P38" s="17" t="s">
        <v>22</v>
      </c>
      <c r="Q38" s="18">
        <v>3462</v>
      </c>
      <c r="R38" s="18">
        <v>2561</v>
      </c>
      <c r="S38" s="30">
        <v>26.025106476044968</v>
      </c>
      <c r="T38" s="30">
        <v>15.552289029965097</v>
      </c>
      <c r="U38" s="30">
        <v>258.96191002957721</v>
      </c>
      <c r="V38" s="30">
        <v>1797.3063019384383</v>
      </c>
      <c r="W38" s="32">
        <f>(T38-S38)/S38</f>
        <v>-0.40241208833169101</v>
      </c>
      <c r="X38" s="36">
        <f t="shared" ref="X38:X41" si="21">(V38-U38)/U38</f>
        <v>5.9404272687560882</v>
      </c>
      <c r="Y38" s="49">
        <f>kWh_in_MMBtu*(V38-U38)*Elec_source_E+(T38-S38)*Gas_source_E</f>
        <v>5.0539337272573217</v>
      </c>
      <c r="Z38" s="50">
        <f>(V38-U38)*Elec_emissions/1000+(T38-S38)*Gas_emissions</f>
        <v>697.24858126174286</v>
      </c>
      <c r="AA38" s="6"/>
      <c r="AB38" s="16">
        <v>1</v>
      </c>
      <c r="AC38" s="17" t="s">
        <v>22</v>
      </c>
      <c r="AD38" s="18">
        <v>1135</v>
      </c>
      <c r="AE38" s="18">
        <v>71</v>
      </c>
      <c r="AF38" s="30">
        <v>29.189394521520025</v>
      </c>
      <c r="AG38" s="30">
        <v>11.798265939610335</v>
      </c>
      <c r="AH38" s="30">
        <v>261.39042498555511</v>
      </c>
      <c r="AI38" s="30">
        <v>3153.2306413710021</v>
      </c>
      <c r="AJ38" s="32">
        <f>(AG38-AF38)/AF38</f>
        <v>-0.59580299170261974</v>
      </c>
      <c r="AK38" s="36">
        <f t="shared" ref="AK38:AK41" si="22">(AI38-AH38)/AH38</f>
        <v>11.063298192905327</v>
      </c>
      <c r="AL38" s="49">
        <f>kWh_in_MMBtu*(AI38-AH38)*Elec_source_E+(AG38-AF38)*Gas_source_E</f>
        <v>12.003315841514009</v>
      </c>
      <c r="AM38" s="50">
        <f>(AI38-AH38)*Elec_emissions/1000+(AG38-AF38)*Gas_emissions</f>
        <v>1648.239773083716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36.777610013036039</v>
      </c>
      <c r="AU38" s="30">
        <v>389.70995918337053</v>
      </c>
      <c r="AV38" s="30">
        <v>1014.4532040638288</v>
      </c>
      <c r="AW38" s="32">
        <f>(AT38-AS38)/AS38</f>
        <v>-0.17850787651893479</v>
      </c>
      <c r="AX38" s="36">
        <f t="shared" ref="AX38:AX41" si="23">(AV38-AU38)/AU38</f>
        <v>1.6030979710900777</v>
      </c>
      <c r="AY38" s="49">
        <f>kWh_in_MMBtu*(AV38-AU38)*Elec_source_E+(AT38-AS38)*Gas_source_E</f>
        <v>-2.0225033496958549</v>
      </c>
      <c r="AZ38" s="50">
        <f>(AV38-AU38)*Elec_emissions/1000+(AT38-AS38)*Gas_emissions</f>
        <v>-266.39865240007089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2805</v>
      </c>
      <c r="F39" s="30">
        <v>26.70090581233783</v>
      </c>
      <c r="G39" s="31">
        <v>16.14014639440143</v>
      </c>
      <c r="H39" s="31">
        <v>263.96246956301832</v>
      </c>
      <c r="I39" s="30">
        <v>1754.1499875486461</v>
      </c>
      <c r="J39" s="37">
        <f t="shared" ref="J39:J41" si="25">(G39-F39)/F39</f>
        <v>-0.39552064233927725</v>
      </c>
      <c r="K39" s="38">
        <f t="shared" si="20"/>
        <v>5.645452251043821</v>
      </c>
      <c r="L39" s="49">
        <f>kWh_in_MMBtu*(I39-H39)*Elec_source_E+(G39-F39)*Gas_source_E</f>
        <v>4.4425160695267483</v>
      </c>
      <c r="M39" s="50">
        <f>(I39-H39)*Elec_emissions/1000+(G39-F39)*Gas_emissions</f>
        <v>614.30101671445209</v>
      </c>
      <c r="N39" s="6"/>
      <c r="O39" s="16">
        <v>2</v>
      </c>
      <c r="P39" s="17" t="s">
        <v>23</v>
      </c>
      <c r="Q39" s="18">
        <v>3462</v>
      </c>
      <c r="R39" s="18">
        <v>2657</v>
      </c>
      <c r="S39" s="30">
        <v>26.267131780646082</v>
      </c>
      <c r="T39" s="31">
        <v>15.710034064590516</v>
      </c>
      <c r="U39" s="31">
        <v>261.1737034461342</v>
      </c>
      <c r="V39" s="30">
        <v>1763.1176284879316</v>
      </c>
      <c r="W39" s="37">
        <f t="shared" ref="W39:W41" si="26">(T39-S39)/S39</f>
        <v>-0.40191284698370278</v>
      </c>
      <c r="X39" s="38">
        <f t="shared" si="21"/>
        <v>5.7507471281524563</v>
      </c>
      <c r="Y39" s="49">
        <f>kWh_in_MMBtu*(V39-U39)*Elec_source_E+(T39-S39)*Gas_source_E</f>
        <v>4.5723698112312636</v>
      </c>
      <c r="Z39" s="50">
        <f>(V39-U39)*Elec_emissions/1000+(T39-S39)*Gas_emissions</f>
        <v>631.93310275060549</v>
      </c>
      <c r="AA39" s="6"/>
      <c r="AB39" s="16">
        <v>2</v>
      </c>
      <c r="AC39" s="17" t="s">
        <v>23</v>
      </c>
      <c r="AD39" s="18">
        <v>1135</v>
      </c>
      <c r="AE39" s="18">
        <v>87</v>
      </c>
      <c r="AF39" s="30">
        <v>27.243646519798158</v>
      </c>
      <c r="AG39" s="31">
        <v>15.047523412423523</v>
      </c>
      <c r="AH39" s="31">
        <v>262.72406869316916</v>
      </c>
      <c r="AI39" s="30">
        <v>2025.6667551719499</v>
      </c>
      <c r="AJ39" s="37">
        <f t="shared" ref="AJ39:AJ41" si="27">(AG39-AF39)/AF39</f>
        <v>-0.44766852699074711</v>
      </c>
      <c r="AK39" s="38">
        <f t="shared" si="22"/>
        <v>6.7102443078319203</v>
      </c>
      <c r="AL39" s="49">
        <f>kWh_in_MMBtu*(AI39-AH39)*Elec_source_E+(AG39-AF39)*Gas_source_E</f>
        <v>5.5800491919311508</v>
      </c>
      <c r="AM39" s="50">
        <f>(AI39-AH39)*Elec_emissions/1000+(AG39-AF39)*Gas_emissions</f>
        <v>770.48856935607591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36.433042455707323</v>
      </c>
      <c r="AU39" s="31">
        <v>387.20005068166358</v>
      </c>
      <c r="AV39" s="30">
        <v>976.29784395996887</v>
      </c>
      <c r="AW39" s="37">
        <f t="shared" ref="AW39:AW41" si="28">(AT39-AS39)/AS39</f>
        <v>-0.187141513985216</v>
      </c>
      <c r="AX39" s="38">
        <f t="shared" si="23"/>
        <v>1.5214300520911654</v>
      </c>
      <c r="AY39" s="49">
        <f>kWh_in_MMBtu*(AV39-AU39)*Elec_source_E+(AT39-AS39)*Gas_source_E</f>
        <v>-2.8359556248678084</v>
      </c>
      <c r="AZ39" s="50">
        <f>(AV39-AU39)*Elec_emissions/1000+(AT39-AS39)*Gas_emissions</f>
        <v>-376.46569931635486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3216</v>
      </c>
      <c r="F40" s="30">
        <v>27.511048958627381</v>
      </c>
      <c r="G40" s="31">
        <v>16.016607723848171</v>
      </c>
      <c r="H40" s="31">
        <v>270.02143142267875</v>
      </c>
      <c r="I40" s="30">
        <v>1851.3003943130279</v>
      </c>
      <c r="J40" s="37">
        <f t="shared" si="25"/>
        <v>-0.41781181270351336</v>
      </c>
      <c r="K40" s="38">
        <f t="shared" si="20"/>
        <v>5.8561239178644682</v>
      </c>
      <c r="L40" s="49">
        <f>kWh_in_MMBtu*(I40-H40)*Elec_source_E+(G40-F40)*Gas_source_E</f>
        <v>4.4000154446600472</v>
      </c>
      <c r="M40" s="50">
        <f>(I40-H40)*Elec_emissions/1000+(G40-F40)*Gas_emissions</f>
        <v>609.4967505300242</v>
      </c>
      <c r="N40" s="6"/>
      <c r="O40" s="16">
        <v>3</v>
      </c>
      <c r="P40" s="17" t="s">
        <v>24</v>
      </c>
      <c r="Q40" s="18">
        <v>3462</v>
      </c>
      <c r="R40" s="18">
        <v>2946</v>
      </c>
      <c r="S40" s="30">
        <v>27.293829962338474</v>
      </c>
      <c r="T40" s="31">
        <v>15.95159882264738</v>
      </c>
      <c r="U40" s="31">
        <v>268.68829142731965</v>
      </c>
      <c r="V40" s="30">
        <v>1837.8454805025542</v>
      </c>
      <c r="W40" s="37">
        <f t="shared" si="26"/>
        <v>-0.41556026235019883</v>
      </c>
      <c r="X40" s="38">
        <f t="shared" si="21"/>
        <v>5.8400653811135363</v>
      </c>
      <c r="Y40" s="49">
        <f>kWh_in_MMBtu*(V40-U40)*Elec_source_E+(T40-S40)*Gas_source_E</f>
        <v>4.4361503950819063</v>
      </c>
      <c r="Z40" s="50">
        <f>(V40-U40)*Elec_emissions/1000+(T40-S40)*Gas_emissions</f>
        <v>614.2465753808001</v>
      </c>
      <c r="AA40" s="6"/>
      <c r="AB40" s="16">
        <v>3</v>
      </c>
      <c r="AC40" s="17" t="s">
        <v>24</v>
      </c>
      <c r="AD40" s="18">
        <v>1135</v>
      </c>
      <c r="AE40" s="18">
        <v>202</v>
      </c>
      <c r="AF40" s="30">
        <v>24.555741350943332</v>
      </c>
      <c r="AG40" s="31">
        <v>9.9997487797837703</v>
      </c>
      <c r="AH40" s="31">
        <v>249.54861061268053</v>
      </c>
      <c r="AI40" s="30">
        <v>2338.3881942190924</v>
      </c>
      <c r="AJ40" s="37">
        <f t="shared" si="27"/>
        <v>-0.5927734928923406</v>
      </c>
      <c r="AK40" s="38">
        <f t="shared" si="22"/>
        <v>8.3704717027996551</v>
      </c>
      <c r="AL40" s="49">
        <f>kWh_in_MMBtu*(AI40-AH40)*Elec_source_E+(AG40-AF40)*Gas_source_E</f>
        <v>6.4967991017338118</v>
      </c>
      <c r="AM40" s="50">
        <f>(AI40-AH40)*Elec_emissions/1000+(AG40-AF40)*Gas_emissions</f>
        <v>897.44184660326709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36.706633159709689</v>
      </c>
      <c r="AU40" s="31">
        <v>388.59408186309025</v>
      </c>
      <c r="AV40" s="30">
        <v>987.27746055752698</v>
      </c>
      <c r="AW40" s="37">
        <f t="shared" si="28"/>
        <v>-0.19680448260086822</v>
      </c>
      <c r="AX40" s="38">
        <f t="shared" si="23"/>
        <v>1.5406394657995981</v>
      </c>
      <c r="AY40" s="49">
        <f>kWh_in_MMBtu*(AV40-AU40)*Elec_source_E+(AT40-AS40)*Gas_source_E</f>
        <v>-3.3941590063959577</v>
      </c>
      <c r="AZ40" s="50">
        <f>(AV40-AU40)*Elec_emissions/1000+(AT40-AS40)*Gas_emissions</f>
        <v>-451.64874089935688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3468</v>
      </c>
      <c r="F41" s="39">
        <v>27.776223713248392</v>
      </c>
      <c r="G41" s="40">
        <v>14.491739723230136</v>
      </c>
      <c r="H41" s="40">
        <v>271.77567279453075</v>
      </c>
      <c r="I41" s="39">
        <v>1988.8261055744886</v>
      </c>
      <c r="J41" s="41">
        <f t="shared" si="25"/>
        <v>-0.478268180986819</v>
      </c>
      <c r="K41" s="42">
        <f t="shared" si="20"/>
        <v>6.3178959879830421</v>
      </c>
      <c r="L41" s="51">
        <f>kWh_in_MMBtu*(I41-H41)*Elec_source_E+(G41-F41)*Gas_source_E</f>
        <v>3.9024196359553631</v>
      </c>
      <c r="M41" s="52">
        <f>(I41-H41)*Elec_emissions/1000+(G41-F41)*Gas_emissions</f>
        <v>543.77218272937534</v>
      </c>
      <c r="N41" s="6"/>
      <c r="O41" s="19">
        <v>4</v>
      </c>
      <c r="P41" s="14" t="s">
        <v>25</v>
      </c>
      <c r="Q41" s="13">
        <v>3462</v>
      </c>
      <c r="R41" s="13">
        <v>3036</v>
      </c>
      <c r="S41" s="39">
        <v>27.655859752578522</v>
      </c>
      <c r="T41" s="40">
        <v>14.535066189182933</v>
      </c>
      <c r="U41" s="40">
        <v>270.68619802466793</v>
      </c>
      <c r="V41" s="39">
        <v>1977.6657303948225</v>
      </c>
      <c r="W41" s="41">
        <f t="shared" si="26"/>
        <v>-0.47443086856745642</v>
      </c>
      <c r="X41" s="42">
        <f t="shared" si="21"/>
        <v>6.3061195761986939</v>
      </c>
      <c r="Y41" s="51">
        <f>kWh_in_MMBtu*(V41-U41)*Elec_source_E+(T41-S41)*Gas_source_E</f>
        <v>3.9730245180399368</v>
      </c>
      <c r="Z41" s="52">
        <f>(V41-U41)*Elec_emissions/1000+(T41-S41)*Gas_emissions</f>
        <v>553.19158624705301</v>
      </c>
      <c r="AA41" s="6"/>
      <c r="AB41" s="19">
        <v>4</v>
      </c>
      <c r="AC41" s="14" t="s">
        <v>25</v>
      </c>
      <c r="AD41" s="13">
        <v>1135</v>
      </c>
      <c r="AE41" s="13">
        <v>357</v>
      </c>
      <c r="AF41" s="39">
        <v>25.249336981802735</v>
      </c>
      <c r="AG41" s="40">
        <v>10.051865965170855</v>
      </c>
      <c r="AH41" s="40">
        <v>257.89229265502831</v>
      </c>
      <c r="AI41" s="39">
        <v>2253.6321842565912</v>
      </c>
      <c r="AJ41" s="41">
        <f t="shared" si="27"/>
        <v>-0.60189584493187831</v>
      </c>
      <c r="AK41" s="42">
        <f t="shared" si="22"/>
        <v>7.7386565959579894</v>
      </c>
      <c r="AL41" s="51">
        <f>kWh_in_MMBtu*(AI41-AH41)*Elec_source_E+(AG41-AF41)*Gas_source_E</f>
        <v>4.8008750217825629</v>
      </c>
      <c r="AM41" s="52">
        <f>(AI41-AH41)*Elec_emissions/1000+(AG41-AF41)*Gas_emissions</f>
        <v>667.77756294378651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34.96766341829872</v>
      </c>
      <c r="AU41" s="40">
        <v>391.91503580029104</v>
      </c>
      <c r="AV41" s="39">
        <v>1248.6294081059696</v>
      </c>
      <c r="AW41" s="41">
        <f t="shared" si="28"/>
        <v>-0.24401387094605118</v>
      </c>
      <c r="AX41" s="42">
        <f t="shared" si="23"/>
        <v>2.1859696466002299</v>
      </c>
      <c r="AY41" s="51">
        <f>kWh_in_MMBtu*(AV41-AU41)*Elec_source_E+(AT41-AS41)*Gas_source_E</f>
        <v>-3.1306450909112513</v>
      </c>
      <c r="AZ41" s="52">
        <f>(AV41-AU41)*Elec_emissions/1000+(AT41-AS41)*Gas_emissions</f>
        <v>-413.48342104854964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45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550</v>
      </c>
      <c r="F53" s="30">
        <v>31.793236928862449</v>
      </c>
      <c r="G53" s="30">
        <v>18.905654668520832</v>
      </c>
      <c r="H53" s="30">
        <v>278.18369065173846</v>
      </c>
      <c r="I53" s="30">
        <v>2545.8326139397423</v>
      </c>
      <c r="J53" s="32">
        <f>(G53-F53)/F53</f>
        <v>-0.40535609158569341</v>
      </c>
      <c r="K53" s="36">
        <f t="shared" ref="K53:K56" si="30">(I53-H53)/H53</f>
        <v>8.1516242665962082</v>
      </c>
      <c r="L53" s="49">
        <f>kWh_in_MMBtu*(I53-H53)*Elec_source_E+(G53-F53)*Gas_source_E</f>
        <v>10.229674685058811</v>
      </c>
      <c r="M53" s="50">
        <f>(I53-H53)*Elec_emissions/1000+(G53-F53)*Gas_emissions</f>
        <v>1402.6869421905403</v>
      </c>
      <c r="O53" s="16">
        <v>1</v>
      </c>
      <c r="P53" s="17" t="s">
        <v>22</v>
      </c>
      <c r="Q53" s="18">
        <v>794</v>
      </c>
      <c r="R53" s="18">
        <v>172</v>
      </c>
      <c r="S53" s="30">
        <v>43.691667688320621</v>
      </c>
      <c r="T53" s="30">
        <v>25.39699867203759</v>
      </c>
      <c r="U53" s="30">
        <v>316.24126753071573</v>
      </c>
      <c r="V53" s="30">
        <v>3057.5397062012607</v>
      </c>
      <c r="W53" s="32">
        <f>(T53-S53)/S53</f>
        <v>-0.41872214965082338</v>
      </c>
      <c r="X53" s="36">
        <f t="shared" ref="X53:X56" si="31">(V53-U53)/U53</f>
        <v>8.6683767114748527</v>
      </c>
      <c r="Y53" s="49">
        <f>kWh_in_MMBtu*(V53-U53)*Elec_source_E+(T53-S53)*Gas_source_E</f>
        <v>9.4067770773010082</v>
      </c>
      <c r="Z53" s="50">
        <f>(V53-U53)*Elec_emissions/1000+(T53-S53)*Gas_emissions</f>
        <v>1296.5315844333668</v>
      </c>
      <c r="AB53" s="16">
        <v>1</v>
      </c>
      <c r="AC53" s="17" t="s">
        <v>22</v>
      </c>
      <c r="AD53" s="18">
        <v>661</v>
      </c>
      <c r="AE53" s="18">
        <v>378</v>
      </c>
      <c r="AF53" s="30">
        <v>26.379136160008468</v>
      </c>
      <c r="AG53" s="30">
        <v>15.951921418243368</v>
      </c>
      <c r="AH53" s="30">
        <v>260.86648635760037</v>
      </c>
      <c r="AI53" s="30">
        <v>1834.4594919661956</v>
      </c>
      <c r="AJ53" s="32">
        <f>(AG53-AF53)/AF53</f>
        <v>-0.39528264604710822</v>
      </c>
      <c r="AK53" s="36">
        <f t="shared" ref="AK53:AK56" si="32">(AI53-AH53)/AH53</f>
        <v>6.0321777150457203</v>
      </c>
      <c r="AL53" s="49">
        <f>kWh_in_MMBtu*(AI53-AH53)*Elec_source_E+(AG53-AF53)*Gas_source_E</f>
        <v>5.4810075141803072</v>
      </c>
      <c r="AM53" s="50">
        <f>(AI53-AH53)*Elec_emissions/1000+(AG53-AF53)*Gas_emissions</f>
        <v>755.20366311542762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615</v>
      </c>
      <c r="F54" s="30">
        <v>32.149613050408789</v>
      </c>
      <c r="G54" s="31">
        <v>20.287524586714845</v>
      </c>
      <c r="H54" s="31">
        <v>281.90357602094986</v>
      </c>
      <c r="I54" s="30">
        <v>2335.1641964632759</v>
      </c>
      <c r="J54" s="37">
        <f t="shared" ref="J54:J56" si="35">(G54-F54)/F54</f>
        <v>-0.36896520169915747</v>
      </c>
      <c r="K54" s="38">
        <f t="shared" si="30"/>
        <v>7.2835564891512288</v>
      </c>
      <c r="L54" s="49">
        <f>kWh_in_MMBtu*(I54-H54)*Elec_source_E+(G54-F54)*Gas_source_E</f>
        <v>9.052251063450159</v>
      </c>
      <c r="M54" s="50">
        <f>(I54-H54)*Elec_emissions/1000+(G54-F54)*Gas_emissions</f>
        <v>1241.7139379601324</v>
      </c>
      <c r="O54" s="16">
        <v>2</v>
      </c>
      <c r="P54" s="17" t="s">
        <v>23</v>
      </c>
      <c r="Q54" s="18">
        <v>794</v>
      </c>
      <c r="R54" s="18">
        <v>216</v>
      </c>
      <c r="S54" s="30">
        <v>42.356995291973107</v>
      </c>
      <c r="T54" s="31">
        <v>29.316862136948</v>
      </c>
      <c r="U54" s="31">
        <v>314.95318451107352</v>
      </c>
      <c r="V54" s="30">
        <v>2059.2547415066888</v>
      </c>
      <c r="W54" s="37">
        <f t="shared" ref="W54:W56" si="36">(T54-S54)/S54</f>
        <v>-0.30786256355384789</v>
      </c>
      <c r="X54" s="38">
        <f t="shared" si="31"/>
        <v>5.5382883640418852</v>
      </c>
      <c r="Y54" s="49">
        <f>kWh_in_MMBtu*(V54-U54)*Elec_source_E+(T54-S54)*Gas_source_E</f>
        <v>4.4605088562860242</v>
      </c>
      <c r="Z54" s="50">
        <f>(V54-U54)*Elec_emissions/1000+(T54-S54)*Gas_emissions</f>
        <v>619.3148900829342</v>
      </c>
      <c r="AB54" s="16">
        <v>2</v>
      </c>
      <c r="AC54" s="17" t="s">
        <v>23</v>
      </c>
      <c r="AD54" s="18">
        <v>661</v>
      </c>
      <c r="AE54" s="18">
        <v>399</v>
      </c>
      <c r="AF54" s="30">
        <v>26.623812137682243</v>
      </c>
      <c r="AG54" s="31">
        <v>15.399462153505945</v>
      </c>
      <c r="AH54" s="31">
        <v>264.0120586428373</v>
      </c>
      <c r="AI54" s="30">
        <v>1969.1915232074059</v>
      </c>
      <c r="AJ54" s="37">
        <f t="shared" ref="AJ54:AJ56" si="37">(AG54-AF54)/AF54</f>
        <v>-0.42159063946705877</v>
      </c>
      <c r="AK54" s="38">
        <f t="shared" si="32"/>
        <v>6.458718110566994</v>
      </c>
      <c r="AL54" s="49">
        <f>kWh_in_MMBtu*(AI54-AH54)*Elec_source_E+(AG54-AF54)*Gas_source_E</f>
        <v>6.0208767395604301</v>
      </c>
      <c r="AM54" s="50">
        <f>(AI54-AH54)*Elec_emissions/1000+(AG54-AF54)*Gas_emissions</f>
        <v>829.35149380296707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797</v>
      </c>
      <c r="F55" s="30">
        <v>33.864615027558393</v>
      </c>
      <c r="G55" s="31">
        <v>22.455284073770041</v>
      </c>
      <c r="H55" s="31">
        <v>292.04168118588234</v>
      </c>
      <c r="I55" s="30">
        <v>2279.5705262177712</v>
      </c>
      <c r="J55" s="37">
        <f t="shared" si="35"/>
        <v>-0.336910103496043</v>
      </c>
      <c r="K55" s="38">
        <f t="shared" si="30"/>
        <v>6.8056341716744253</v>
      </c>
      <c r="L55" s="49">
        <f>kWh_in_MMBtu*(I55-H55)*Elec_source_E+(G55-F55)*Gas_source_E</f>
        <v>8.8420413482885216</v>
      </c>
      <c r="M55" s="50">
        <f>(I55-H55)*Elec_emissions/1000+(G55-F55)*Gas_emissions</f>
        <v>1212.6952904694788</v>
      </c>
      <c r="O55" s="16">
        <v>3</v>
      </c>
      <c r="P55" s="17" t="s">
        <v>24</v>
      </c>
      <c r="Q55" s="18">
        <v>794</v>
      </c>
      <c r="R55" s="18">
        <v>338</v>
      </c>
      <c r="S55" s="30">
        <v>42.831073866624479</v>
      </c>
      <c r="T55" s="31">
        <v>30.898189917698616</v>
      </c>
      <c r="U55" s="31">
        <v>322.8595450532062</v>
      </c>
      <c r="V55" s="30">
        <v>1984.6914703144507</v>
      </c>
      <c r="W55" s="37">
        <f t="shared" si="36"/>
        <v>-0.27860342671035382</v>
      </c>
      <c r="X55" s="38">
        <f t="shared" si="31"/>
        <v>5.1472287275489412</v>
      </c>
      <c r="Y55" s="49">
        <f>kWh_in_MMBtu*(V55-U55)*Elec_source_E+(T55-S55)*Gas_source_E</f>
        <v>4.784501888504197</v>
      </c>
      <c r="Z55" s="50">
        <f>(V55-U55)*Elec_emissions/1000+(T55-S55)*Gas_emissions</f>
        <v>662.16967883774805</v>
      </c>
      <c r="AB55" s="16">
        <v>3</v>
      </c>
      <c r="AC55" s="17" t="s">
        <v>24</v>
      </c>
      <c r="AD55" s="18">
        <v>661</v>
      </c>
      <c r="AE55" s="18">
        <v>459</v>
      </c>
      <c r="AF55" s="30">
        <v>27.261863202712416</v>
      </c>
      <c r="AG55" s="31">
        <v>16.238068005691904</v>
      </c>
      <c r="AH55" s="31">
        <v>269.3479165079832</v>
      </c>
      <c r="AI55" s="30">
        <v>1891.8253005236897</v>
      </c>
      <c r="AJ55" s="37">
        <f t="shared" si="37"/>
        <v>-0.40436690313682233</v>
      </c>
      <c r="AK55" s="38">
        <f t="shared" si="32"/>
        <v>6.02372353590349</v>
      </c>
      <c r="AL55" s="49">
        <f>kWh_in_MMBtu*(AI55-AH55)*Elec_source_E+(AG55-AF55)*Gas_source_E</f>
        <v>5.3540842899017616</v>
      </c>
      <c r="AM55" s="50">
        <f>(AI55-AH55)*Elec_emissions/1000+(AG55-AF55)*Gas_emissions</f>
        <v>738.58422239682181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1120</v>
      </c>
      <c r="F56" s="39">
        <v>40.599462202353372</v>
      </c>
      <c r="G56" s="40">
        <v>30.400251662338562</v>
      </c>
      <c r="H56" s="40">
        <v>326.24375919343902</v>
      </c>
      <c r="I56" s="39">
        <v>2051.1368777902812</v>
      </c>
      <c r="J56" s="41">
        <f t="shared" si="35"/>
        <v>-0.25121540992785879</v>
      </c>
      <c r="K56" s="42">
        <f t="shared" si="30"/>
        <v>5.2871298530314723</v>
      </c>
      <c r="L56" s="51">
        <f>kWh_in_MMBtu*(I56-H56)*Elec_source_E+(G56-F56)*Gas_source_E</f>
        <v>7.3493304185940485</v>
      </c>
      <c r="M56" s="52">
        <f>(I56-H56)*Elec_emissions/1000+(G56-F56)*Gas_emissions</f>
        <v>1008.7106450576316</v>
      </c>
      <c r="O56" s="19">
        <v>4</v>
      </c>
      <c r="P56" s="14" t="s">
        <v>25</v>
      </c>
      <c r="Q56" s="13">
        <v>794</v>
      </c>
      <c r="R56" s="13">
        <v>634</v>
      </c>
      <c r="S56" s="39">
        <v>50.326010990555822</v>
      </c>
      <c r="T56" s="40">
        <v>41.931057253319572</v>
      </c>
      <c r="U56" s="40">
        <v>366.81676252450393</v>
      </c>
      <c r="V56" s="39">
        <v>1391.0008404241769</v>
      </c>
      <c r="W56" s="41">
        <f t="shared" si="36"/>
        <v>-0.1668114275699627</v>
      </c>
      <c r="X56" s="42">
        <f t="shared" si="31"/>
        <v>2.7920863562805582</v>
      </c>
      <c r="Y56" s="51">
        <f>kWh_in_MMBtu*(V56-U56)*Elec_source_E+(T56-S56)*Gas_source_E</f>
        <v>1.8142751420559922</v>
      </c>
      <c r="Z56" s="52">
        <f>(V56-U56)*Elec_emissions/1000+(T56-S56)*Gas_emissions</f>
        <v>255.10544989239565</v>
      </c>
      <c r="AB56" s="19">
        <v>4</v>
      </c>
      <c r="AC56" s="14" t="s">
        <v>25</v>
      </c>
      <c r="AD56" s="13">
        <v>661</v>
      </c>
      <c r="AE56" s="13">
        <v>486</v>
      </c>
      <c r="AF56" s="39">
        <v>27.910919132970029</v>
      </c>
      <c r="AG56" s="40">
        <v>15.358007331717122</v>
      </c>
      <c r="AH56" s="40">
        <v>273.31519106196743</v>
      </c>
      <c r="AI56" s="39">
        <v>1996.8437869775182</v>
      </c>
      <c r="AJ56" s="41">
        <f t="shared" si="37"/>
        <v>-0.44974913729819327</v>
      </c>
      <c r="AK56" s="42">
        <f t="shared" si="32"/>
        <v>6.3060109802853352</v>
      </c>
      <c r="AL56" s="51">
        <f>kWh_in_MMBtu*(AI56-AH56)*Elec_source_E+(AG56-AF56)*Gas_source_E</f>
        <v>4.7691876505706983</v>
      </c>
      <c r="AM56" s="52">
        <f>(AI56-AH56)*Elec_emissions/1000+(AG56-AF56)*Gas_emissions</f>
        <v>660.73254367703316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45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382</v>
      </c>
      <c r="F68" s="30">
        <v>30.152879681769505</v>
      </c>
      <c r="G68" s="30">
        <v>16.041132385288392</v>
      </c>
      <c r="H68" s="30">
        <v>268.96968682155352</v>
      </c>
      <c r="I68" s="30">
        <v>601</v>
      </c>
      <c r="J68" s="32">
        <f>(G68-F68)/F68</f>
        <v>-0.46800661977944036</v>
      </c>
      <c r="K68" s="36">
        <f t="shared" ref="K68:K71" si="38">(I68-H68)/H68</f>
        <v>1.2344525403664919</v>
      </c>
      <c r="L68" s="49">
        <f>kWh_in_MMBtu*(I68-H68)*Elec_source_E+(G68-F68)*Gas_source_E</f>
        <v>-11.827133414132263</v>
      </c>
      <c r="M68" s="50">
        <f>(I68-H68)*Elec_emissions/1000+(G68-F68)*Gas_emissions</f>
        <v>-1591.6547772212625</v>
      </c>
      <c r="O68" s="16">
        <v>1</v>
      </c>
      <c r="P68" s="17" t="s">
        <v>22</v>
      </c>
      <c r="Q68" s="18">
        <v>441</v>
      </c>
      <c r="R68" s="18">
        <v>117</v>
      </c>
      <c r="S68" s="30">
        <v>43.257126003337149</v>
      </c>
      <c r="T68" s="30">
        <v>23.497044443877638</v>
      </c>
      <c r="U68" s="30">
        <v>320.63304801136428</v>
      </c>
      <c r="V68" s="30">
        <v>3580.101417348279</v>
      </c>
      <c r="W68" s="32">
        <f>(T68-S68)/S68</f>
        <v>-0.45680523384598143</v>
      </c>
      <c r="X68" s="36">
        <f t="shared" ref="X68:X71" si="39">(V68-U68)/U68</f>
        <v>10.165728048162361</v>
      </c>
      <c r="Y68" s="49">
        <f>kWh_in_MMBtu*(V68-U68)*Elec_source_E+(T68-S68)*Gas_source_E</f>
        <v>13.356933840832557</v>
      </c>
      <c r="Z68" s="50">
        <f>(V68-U68)*Elec_emissions/1000+(T68-S68)*Gas_emissions</f>
        <v>1834.5350197753255</v>
      </c>
      <c r="AB68" s="16">
        <v>1</v>
      </c>
      <c r="AC68" s="17" t="s">
        <v>22</v>
      </c>
      <c r="AD68" s="18">
        <v>374</v>
      </c>
      <c r="AE68" s="18">
        <v>265</v>
      </c>
      <c r="AF68" s="30">
        <v>24.367231305832117</v>
      </c>
      <c r="AG68" s="30">
        <v>12.749276872628233</v>
      </c>
      <c r="AH68" s="30">
        <v>246.15982546605221</v>
      </c>
      <c r="AI68" s="30">
        <v>2072.9926615341546</v>
      </c>
      <c r="AJ68" s="32">
        <f>(AG68-AF68)/AF68</f>
        <v>-0.47678598718859017</v>
      </c>
      <c r="AK68" s="36">
        <f t="shared" ref="AK68:AK71" si="40">(AI68-AH68)/AH68</f>
        <v>7.4213281253729209</v>
      </c>
      <c r="AL68" s="49">
        <f>kWh_in_MMBtu*(AI68-AH68)*Elec_source_E+(AG68-AF68)*Gas_source_E</f>
        <v>6.8942522534748587</v>
      </c>
      <c r="AM68" s="50">
        <f>(AI68-AH68)*Elec_emissions/1000+(AG68-AF68)*Gas_emissions</f>
        <v>948.37564196204994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403</v>
      </c>
      <c r="F69" s="30">
        <v>30.698194799593228</v>
      </c>
      <c r="G69" s="31">
        <v>17.239154907772605</v>
      </c>
      <c r="H69" s="31">
        <v>273.67161832002415</v>
      </c>
      <c r="I69" s="30">
        <v>623</v>
      </c>
      <c r="J69" s="37">
        <f t="shared" ref="J69:J71" si="43">(G69-F69)/F69</f>
        <v>-0.43843098852180601</v>
      </c>
      <c r="K69" s="38">
        <f t="shared" si="38"/>
        <v>1.2764508933165322</v>
      </c>
      <c r="L69" s="49">
        <f>kWh_in_MMBtu*(I69-H69)*Elec_source_E+(G69-F69)*Gas_source_E</f>
        <v>-10.930491586597689</v>
      </c>
      <c r="M69" s="50">
        <f>(I69-H69)*Elec_emissions/1000+(G69-F69)*Gas_emissions</f>
        <v>-1470.5553971349468</v>
      </c>
      <c r="O69" s="16">
        <v>2</v>
      </c>
      <c r="P69" s="17" t="s">
        <v>23</v>
      </c>
      <c r="Q69" s="18">
        <v>441</v>
      </c>
      <c r="R69" s="18">
        <v>132</v>
      </c>
      <c r="S69" s="30">
        <v>42.875745299591856</v>
      </c>
      <c r="T69" s="31">
        <v>27.518032626831275</v>
      </c>
      <c r="U69" s="31">
        <v>323.03377146063946</v>
      </c>
      <c r="V69" s="30">
        <v>2518.9609803483527</v>
      </c>
      <c r="W69" s="37">
        <f t="shared" ref="W69:W71" si="44">(T69-S69)/S69</f>
        <v>-0.35819115365690857</v>
      </c>
      <c r="X69" s="38">
        <f t="shared" si="39"/>
        <v>6.7978254996638316</v>
      </c>
      <c r="Y69" s="49">
        <f>kWh_in_MMBtu*(V69-U69)*Elec_source_E+(T69-S69)*Gas_source_E</f>
        <v>6.7693896666585367</v>
      </c>
      <c r="Z69" s="50">
        <f>(V69-U69)*Elec_emissions/1000+(T69-S69)*Gas_emissions</f>
        <v>935.29439882692986</v>
      </c>
      <c r="AB69" s="16">
        <v>2</v>
      </c>
      <c r="AC69" s="17" t="s">
        <v>23</v>
      </c>
      <c r="AD69" s="18">
        <v>374</v>
      </c>
      <c r="AE69" s="18">
        <v>271</v>
      </c>
      <c r="AF69" s="30">
        <v>24.766694187047793</v>
      </c>
      <c r="AG69" s="31">
        <v>12.232469081515251</v>
      </c>
      <c r="AH69" s="31">
        <v>249.62806033271343</v>
      </c>
      <c r="AI69" s="30">
        <v>2216.0985445967817</v>
      </c>
      <c r="AJ69" s="37">
        <f t="shared" ref="AJ69:AJ71" si="45">(AG69-AF69)/AF69</f>
        <v>-0.50609197218123481</v>
      </c>
      <c r="AK69" s="38">
        <f t="shared" si="40"/>
        <v>7.8776019075863681</v>
      </c>
      <c r="AL69" s="49">
        <f>kWh_in_MMBtu*(AI69-AH69)*Elec_source_E+(AG69-AF69)*Gas_source_E</f>
        <v>7.3904587915219171</v>
      </c>
      <c r="AM69" s="50">
        <f>(AI69-AH69)*Elec_emissions/1000+(AG69-AF69)*Gas_emissions</f>
        <v>1016.7169936066716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491</v>
      </c>
      <c r="F70" s="30">
        <v>33.477792966446366</v>
      </c>
      <c r="G70" s="31">
        <v>20.090962554972265</v>
      </c>
      <c r="H70" s="31">
        <v>293.52761149749813</v>
      </c>
      <c r="I70" s="30">
        <v>816</v>
      </c>
      <c r="J70" s="37">
        <f t="shared" si="43"/>
        <v>-0.399871951681261</v>
      </c>
      <c r="K70" s="38">
        <f t="shared" si="38"/>
        <v>1.7799769699245318</v>
      </c>
      <c r="L70" s="49">
        <f>kWh_in_MMBtu*(I70-H70)*Elec_source_E+(G70-F70)*Gas_source_E</f>
        <v>-8.9981271875340525</v>
      </c>
      <c r="M70" s="50">
        <f>(I70-H70)*Elec_emissions/1000+(G70-F70)*Gas_emissions</f>
        <v>-1208.1892176040551</v>
      </c>
      <c r="O70" s="16">
        <v>3</v>
      </c>
      <c r="P70" s="17" t="s">
        <v>24</v>
      </c>
      <c r="Q70" s="18">
        <v>441</v>
      </c>
      <c r="R70" s="18">
        <v>193</v>
      </c>
      <c r="S70" s="30">
        <v>44.547297396693168</v>
      </c>
      <c r="T70" s="31">
        <v>29.58167729824061</v>
      </c>
      <c r="U70" s="31">
        <v>345.27209916614055</v>
      </c>
      <c r="V70" s="30">
        <v>2562.5926950875642</v>
      </c>
      <c r="W70" s="37">
        <f t="shared" si="44"/>
        <v>-0.33594900191551202</v>
      </c>
      <c r="X70" s="38">
        <f t="shared" si="39"/>
        <v>6.4219512705383046</v>
      </c>
      <c r="Y70" s="49">
        <f>kWh_in_MMBtu*(V70-U70)*Elec_source_E+(T70-S70)*Gas_source_E</f>
        <v>7.4258052494188789</v>
      </c>
      <c r="Z70" s="50">
        <f>(V70-U70)*Elec_emissions/1000+(T70-S70)*Gas_emissions</f>
        <v>1024.0379919972243</v>
      </c>
      <c r="AB70" s="16">
        <v>3</v>
      </c>
      <c r="AC70" s="17" t="s">
        <v>24</v>
      </c>
      <c r="AD70" s="18">
        <v>374</v>
      </c>
      <c r="AE70" s="18">
        <v>298</v>
      </c>
      <c r="AF70" s="30">
        <v>26.308617278400654</v>
      </c>
      <c r="AG70" s="31">
        <v>13.9442915970837</v>
      </c>
      <c r="AH70" s="31">
        <v>260.01524196713575</v>
      </c>
      <c r="AI70" s="30">
        <v>2098.2987633894327</v>
      </c>
      <c r="AJ70" s="37">
        <f t="shared" si="45"/>
        <v>-0.46997246379299651</v>
      </c>
      <c r="AK70" s="38">
        <f t="shared" si="40"/>
        <v>7.0699067774443929</v>
      </c>
      <c r="AL70" s="49">
        <f>kWh_in_MMBtu*(AI70-AH70)*Elec_source_E+(AG70-AF70)*Gas_source_E</f>
        <v>6.2032970649417152</v>
      </c>
      <c r="AM70" s="50">
        <f>(AI70-AH70)*Elec_emissions/1000+(AG70-AF70)*Gas_emissions</f>
        <v>855.30836499442739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683</v>
      </c>
      <c r="F71" s="39">
        <v>39.533704073639662</v>
      </c>
      <c r="G71" s="40">
        <v>26.995813623759382</v>
      </c>
      <c r="H71" s="40">
        <v>323.18182018770483</v>
      </c>
      <c r="I71" s="39">
        <v>1153</v>
      </c>
      <c r="J71" s="41">
        <f t="shared" si="43"/>
        <v>-0.31714433908155626</v>
      </c>
      <c r="K71" s="42">
        <f t="shared" si="38"/>
        <v>2.5676511733560217</v>
      </c>
      <c r="L71" s="51">
        <f>kWh_in_MMBtu*(I71-H71)*Elec_source_E+(G71-F71)*Gas_source_E</f>
        <v>-4.782380606721345</v>
      </c>
      <c r="M71" s="52">
        <f>(I71-H71)*Elec_emissions/1000+(G71-F71)*Gas_emissions</f>
        <v>-636.51426268532396</v>
      </c>
      <c r="O71" s="19">
        <v>4</v>
      </c>
      <c r="P71" s="14" t="s">
        <v>25</v>
      </c>
      <c r="Q71" s="13">
        <v>441</v>
      </c>
      <c r="R71" s="13">
        <v>373</v>
      </c>
      <c r="S71" s="39">
        <v>50.377423580836101</v>
      </c>
      <c r="T71" s="40">
        <v>39.378363249038379</v>
      </c>
      <c r="U71" s="40">
        <v>373.60159156320447</v>
      </c>
      <c r="V71" s="39">
        <v>1878.0912063494181</v>
      </c>
      <c r="W71" s="41">
        <f t="shared" si="44"/>
        <v>-0.21833312523711187</v>
      </c>
      <c r="X71" s="42">
        <f t="shared" si="39"/>
        <v>4.0269893082928423</v>
      </c>
      <c r="Y71" s="51">
        <f>kWh_in_MMBtu*(V71-U71)*Elec_source_E+(T71-S71)*Gas_source_E</f>
        <v>4.1178843664395117</v>
      </c>
      <c r="Z71" s="52">
        <f>(V71-U71)*Elec_emissions/1000+(T71-S71)*Gas_emissions</f>
        <v>570.66603112488974</v>
      </c>
      <c r="AB71" s="19">
        <v>4</v>
      </c>
      <c r="AC71" s="14" t="s">
        <v>25</v>
      </c>
      <c r="AD71" s="13">
        <v>374</v>
      </c>
      <c r="AE71" s="13">
        <v>310</v>
      </c>
      <c r="AF71" s="39">
        <v>26.48626092465814</v>
      </c>
      <c r="AG71" s="40">
        <v>12.096810364956001</v>
      </c>
      <c r="AH71" s="40">
        <v>262.51545011331416</v>
      </c>
      <c r="AI71" s="39">
        <v>2223.6210961053134</v>
      </c>
      <c r="AJ71" s="41">
        <f t="shared" si="45"/>
        <v>-0.54327980082329663</v>
      </c>
      <c r="AK71" s="42">
        <f t="shared" si="40"/>
        <v>7.470438959480262</v>
      </c>
      <c r="AL71" s="51">
        <f>kWh_in_MMBtu*(AI71-AH71)*Elec_source_E+(AG71-AF71)*Gas_source_E</f>
        <v>5.3108278213955114</v>
      </c>
      <c r="AM71" s="52">
        <f>(AI71-AH71)*Elec_emissions/1000+(AG71-AF71)*Gas_emissions</f>
        <v>736.19837699615209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BM71"/>
  <sheetViews>
    <sheetView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46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46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46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46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46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4272</v>
      </c>
      <c r="F8" s="30">
        <v>32.254331200391348</v>
      </c>
      <c r="G8" s="30">
        <v>25.085841718930702</v>
      </c>
      <c r="H8" s="30">
        <v>281.68799124385026</v>
      </c>
      <c r="I8" s="30">
        <v>845.88183915346087</v>
      </c>
      <c r="J8" s="32">
        <f>(G8-F8)/F8</f>
        <v>-0.22224889540954643</v>
      </c>
      <c r="K8" s="36">
        <f>(I8-H8)/H8</f>
        <v>2.0029034444042102</v>
      </c>
      <c r="L8" s="49">
        <f>kWh_in_MMBtu*(I8-H8)*Elec_source_E+(G8-F8)*Gas_source_E</f>
        <v>-1.7734713333979242</v>
      </c>
      <c r="M8" s="50">
        <f>(I8-H8)*Elec_emissions/1000+(G8-F8)*Gas_emissions</f>
        <v>-233.43009891414124</v>
      </c>
      <c r="N8" s="6"/>
      <c r="O8" s="16">
        <v>1</v>
      </c>
      <c r="P8" s="17" t="s">
        <v>22</v>
      </c>
      <c r="Q8" s="18">
        <v>7241</v>
      </c>
      <c r="R8" s="18">
        <v>3885</v>
      </c>
      <c r="S8" s="30">
        <v>31.094330800925544</v>
      </c>
      <c r="T8" s="30">
        <v>24.663724905674723</v>
      </c>
      <c r="U8" s="30">
        <v>275.33601737254315</v>
      </c>
      <c r="V8" s="30">
        <v>735.35693679556107</v>
      </c>
      <c r="W8" s="32">
        <f>(T8-S8)/S8</f>
        <v>-0.20680959292616163</v>
      </c>
      <c r="X8" s="36">
        <f>(V8-U8)/U8</f>
        <v>1.6707618705786211</v>
      </c>
      <c r="Y8" s="49">
        <f>kWh_in_MMBtu*(V8-U8)*Elec_source_E+(T8-S8)*Gas_source_E</f>
        <v>-2.0844393547005851</v>
      </c>
      <c r="Z8" s="50">
        <f>(V8-U8)*Elec_emissions/1000+(T8-S8)*Gas_emissions</f>
        <v>-276.42864976080261</v>
      </c>
      <c r="AA8" s="6"/>
      <c r="AB8" s="16">
        <v>1</v>
      </c>
      <c r="AC8" s="17" t="s">
        <v>22</v>
      </c>
      <c r="AD8" s="18">
        <v>2476</v>
      </c>
      <c r="AE8" s="18">
        <v>284</v>
      </c>
      <c r="AF8" s="30">
        <v>40.350331050369959</v>
      </c>
      <c r="AG8" s="30">
        <v>23.025559504723102</v>
      </c>
      <c r="AH8" s="30">
        <v>315.24526523215246</v>
      </c>
      <c r="AI8" s="30">
        <v>2444.8103029246317</v>
      </c>
      <c r="AJ8" s="32">
        <f>(AG8-AF8)/AF8</f>
        <v>-0.42935884526003193</v>
      </c>
      <c r="AK8" s="36">
        <f>(AI8-AH8)/AH8</f>
        <v>6.7552641468674492</v>
      </c>
      <c r="AL8" s="49">
        <f>kWh_in_MMBtu*(AI8-AH8)*Elec_source_E+(AG8-AF8)*Gas_source_E</f>
        <v>3.9148311631669124</v>
      </c>
      <c r="AM8" s="50">
        <f>(AI8-AH8)*Elec_emissions/1000+(AG8-AF8)*Gas_emissions</f>
        <v>549.64614759477672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46.688210343536426</v>
      </c>
      <c r="AU8" s="30">
        <v>428.74772597538828</v>
      </c>
      <c r="AV8" s="30">
        <v>606.01350856532952</v>
      </c>
      <c r="AW8" s="32">
        <f>(AT8-AS8)/AS8</f>
        <v>-0.13032709100263906</v>
      </c>
      <c r="AX8" s="36">
        <f>(AV8-AU8)/AU8</f>
        <v>0.4134500822987851</v>
      </c>
      <c r="AY8" s="49">
        <f>kWh_in_MMBtu*(AV8-AU8)*Elec_source_E+(AT8-AS8)*Gas_source_E</f>
        <v>-5.7284921709115375</v>
      </c>
      <c r="AZ8" s="50">
        <f>(AV8-AU8)*Elec_emissions/1000+(AT8-AS8)*Gas_emissions</f>
        <v>-770.75324424712005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4572</v>
      </c>
      <c r="F9" s="30">
        <v>32.423130417012416</v>
      </c>
      <c r="G9" s="31">
        <v>25.218443770647024</v>
      </c>
      <c r="H9" s="31">
        <v>283.00274108669737</v>
      </c>
      <c r="I9" s="30">
        <v>797.66708455825119</v>
      </c>
      <c r="J9" s="37">
        <f t="shared" ref="J9:J11" si="0">(G9-F9)/F9</f>
        <v>-0.2222082369500353</v>
      </c>
      <c r="K9" s="38">
        <f t="shared" ref="K9:K11" si="1">(I9-H9)/H9</f>
        <v>1.8185843059162714</v>
      </c>
      <c r="L9" s="49">
        <f>kWh_in_MMBtu*(I9-H9)*Elec_source_E+(G9-F9)*Gas_source_E</f>
        <v>-2.3431823461822052</v>
      </c>
      <c r="M9" s="50">
        <f>(I9-H9)*Elec_emissions/1000+(G9-F9)*Gas_emissions</f>
        <v>-310.76698160807337</v>
      </c>
      <c r="N9" s="6"/>
      <c r="O9" s="16">
        <v>2</v>
      </c>
      <c r="P9" s="17" t="s">
        <v>23</v>
      </c>
      <c r="Q9" s="18">
        <v>7241</v>
      </c>
      <c r="R9" s="18">
        <v>4145</v>
      </c>
      <c r="S9" s="30">
        <v>31.427229500419539</v>
      </c>
      <c r="T9" s="31">
        <v>24.878086092292257</v>
      </c>
      <c r="U9" s="31">
        <v>277.78874380009626</v>
      </c>
      <c r="V9" s="30">
        <v>698.90142757605281</v>
      </c>
      <c r="W9" s="37">
        <f t="shared" ref="W9:W11" si="2">(T9-S9)/S9</f>
        <v>-0.20839073352106505</v>
      </c>
      <c r="X9" s="38">
        <f t="shared" ref="X9:X11" si="3">(V9-U9)/U9</f>
        <v>1.5159458155691139</v>
      </c>
      <c r="Y9" s="49">
        <f>kWh_in_MMBtu*(V9-U9)*Elec_source_E+(T9-S9)*Gas_source_E</f>
        <v>-2.6301914951950218</v>
      </c>
      <c r="Z9" s="50">
        <f>(V9-U9)*Elec_emissions/1000+(T9-S9)*Gas_emissions</f>
        <v>-350.42623878446966</v>
      </c>
      <c r="AA9" s="6"/>
      <c r="AB9" s="16">
        <v>2</v>
      </c>
      <c r="AC9" s="17" t="s">
        <v>23</v>
      </c>
      <c r="AD9" s="18">
        <v>2476</v>
      </c>
      <c r="AE9" s="18">
        <v>318</v>
      </c>
      <c r="AF9" s="30">
        <v>38.531646270653525</v>
      </c>
      <c r="AG9" s="31">
        <v>22.903326581186192</v>
      </c>
      <c r="AH9" s="31">
        <v>303.85082715823353</v>
      </c>
      <c r="AI9" s="30">
        <v>2146.217998353643</v>
      </c>
      <c r="AJ9" s="37">
        <f t="shared" ref="AJ9:AJ11" si="4">(AG9-AF9)/AF9</f>
        <v>-0.4055969885037114</v>
      </c>
      <c r="AK9" s="38">
        <f t="shared" ref="AK9:AK11" si="5">(AI9-AH9)/AH9</f>
        <v>6.063393634390132</v>
      </c>
      <c r="AL9" s="49">
        <f>kWh_in_MMBtu*(AI9-AH9)*Elec_source_E+(AG9-AF9)*Gas_source_E</f>
        <v>2.6892625922284807</v>
      </c>
      <c r="AM9" s="50">
        <f>(AI9-AH9)*Elec_emissions/1000+(AG9-AF9)*Gas_emissions</f>
        <v>381.43887256642711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44.915598293849257</v>
      </c>
      <c r="AU9" s="31">
        <v>420.45528587762186</v>
      </c>
      <c r="AV9" s="30">
        <v>619.17586991863345</v>
      </c>
      <c r="AW9" s="37">
        <f t="shared" ref="AW9:AW11" si="6">(AT9-AS9)/AS9</f>
        <v>-0.14403437693556323</v>
      </c>
      <c r="AX9" s="38">
        <f t="shared" ref="AX9:AX11" si="7">(AV9-AU9)/AU9</f>
        <v>0.47263190811412797</v>
      </c>
      <c r="AY9" s="49">
        <f>kWh_in_MMBtu*(AV9-AU9)*Elec_source_E+(AT9-AS9)*Gas_source_E</f>
        <v>-6.1107471879873501</v>
      </c>
      <c r="AZ9" s="50">
        <f>(AV9-AU9)*Elec_emissions/1000+(AT9-AS9)*Gas_emissions</f>
        <v>-822.08662042796232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8">(BG9-BF9)/BF9</f>
        <v>#DIV/0!</v>
      </c>
      <c r="BK9" s="38" t="e">
        <f t="shared" ref="BK9:BK11" si="9">(BI9-BH9)/BH9</f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5845</v>
      </c>
      <c r="F10" s="30">
        <v>33.820029138276212</v>
      </c>
      <c r="G10" s="31">
        <v>26.400821756555711</v>
      </c>
      <c r="H10" s="31">
        <v>292.3595657364134</v>
      </c>
      <c r="I10" s="30">
        <v>807.61227575400881</v>
      </c>
      <c r="J10" s="37">
        <f t="shared" si="0"/>
        <v>-0.21937318124080876</v>
      </c>
      <c r="K10" s="38">
        <f t="shared" si="1"/>
        <v>1.7623938820669163</v>
      </c>
      <c r="L10" s="49">
        <f>kWh_in_MMBtu*(I10-H10)*Elec_source_E+(G10-F10)*Gas_source_E</f>
        <v>-2.5707109759164721</v>
      </c>
      <c r="M10" s="50">
        <f>(I10-H10)*Elec_emissions/1000+(G10-F10)*Gas_emissions</f>
        <v>-341.44604474732989</v>
      </c>
      <c r="N10" s="6"/>
      <c r="O10" s="16">
        <v>3</v>
      </c>
      <c r="P10" s="17" t="s">
        <v>24</v>
      </c>
      <c r="Q10" s="18">
        <v>7241</v>
      </c>
      <c r="R10" s="18">
        <v>5125</v>
      </c>
      <c r="S10" s="30">
        <v>33.098615375517319</v>
      </c>
      <c r="T10" s="31">
        <v>26.40613989264552</v>
      </c>
      <c r="U10" s="31">
        <v>288.74461180863403</v>
      </c>
      <c r="V10" s="30">
        <v>703.832235252131</v>
      </c>
      <c r="W10" s="37">
        <f t="shared" si="2"/>
        <v>-0.20219804988646595</v>
      </c>
      <c r="X10" s="38">
        <f t="shared" si="3"/>
        <v>1.4375597204861332</v>
      </c>
      <c r="Y10" s="49">
        <f>kWh_in_MMBtu*(V10-U10)*Elec_source_E+(T10-S10)*Gas_source_E</f>
        <v>-2.8509269288637098</v>
      </c>
      <c r="Z10" s="50">
        <f>(V10-U10)*Elec_emissions/1000+(T10-S10)*Gas_emissions</f>
        <v>-380.25649149530989</v>
      </c>
      <c r="AA10" s="6"/>
      <c r="AB10" s="16">
        <v>3</v>
      </c>
      <c r="AC10" s="17" t="s">
        <v>24</v>
      </c>
      <c r="AD10" s="18">
        <v>2476</v>
      </c>
      <c r="AE10" s="18">
        <v>580</v>
      </c>
      <c r="AF10" s="30">
        <v>34.834617108223107</v>
      </c>
      <c r="AG10" s="31">
        <v>21.032479607674485</v>
      </c>
      <c r="AH10" s="31">
        <v>289.84426968029692</v>
      </c>
      <c r="AI10" s="30">
        <v>1778.3543600908229</v>
      </c>
      <c r="AJ10" s="37">
        <f t="shared" si="4"/>
        <v>-0.39621900989089587</v>
      </c>
      <c r="AK10" s="38">
        <f t="shared" si="5"/>
        <v>5.135551211871042</v>
      </c>
      <c r="AL10" s="49">
        <f>kWh_in_MMBtu*(AI10-AH10)*Elec_source_E+(AG10-AF10)*Gas_source_E</f>
        <v>0.89145564919157039</v>
      </c>
      <c r="AM10" s="50">
        <f>(AI10-AH10)*Elec_emissions/1000+(AG10-AF10)*Gas_emissions</f>
        <v>135.37945887625733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48.727732436542233</v>
      </c>
      <c r="AU10" s="31">
        <v>437.45100342322894</v>
      </c>
      <c r="AV10" s="30">
        <v>591.91487511748062</v>
      </c>
      <c r="AW10" s="37">
        <f t="shared" si="6"/>
        <v>-0.13499497894068049</v>
      </c>
      <c r="AX10" s="38">
        <f t="shared" si="7"/>
        <v>0.35309982257558026</v>
      </c>
      <c r="AY10" s="49">
        <f>kWh_in_MMBtu*(AV10-AU10)*Elec_source_E+(AT10-AS10)*Gas_source_E</f>
        <v>-6.635322264375656</v>
      </c>
      <c r="AZ10" s="50">
        <f>(AV10-AU10)*Elec_emissions/1000+(AT10-AS10)*Gas_emissions</f>
        <v>-893.28267687453047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8"/>
        <v>-0.15280741546356627</v>
      </c>
      <c r="BK10" s="38">
        <f t="shared" si="9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7664</v>
      </c>
      <c r="F11" s="39">
        <v>37.167450260964614</v>
      </c>
      <c r="G11" s="40">
        <v>29.503027509187014</v>
      </c>
      <c r="H11" s="40">
        <v>308.51081075821776</v>
      </c>
      <c r="I11" s="39">
        <v>823.97811806598042</v>
      </c>
      <c r="J11" s="41">
        <f t="shared" si="0"/>
        <v>-0.20621330486657613</v>
      </c>
      <c r="K11" s="42">
        <f t="shared" si="1"/>
        <v>1.6708241310601535</v>
      </c>
      <c r="L11" s="51">
        <f>kWh_in_MMBtu*(I11-H11)*Elec_source_E+(G11-F11)*Gas_source_E</f>
        <v>-2.8356982800290629</v>
      </c>
      <c r="M11" s="52">
        <f>(I11-H11)*Elec_emissions/1000+(G11-F11)*Gas_emissions</f>
        <v>-377.18067968582034</v>
      </c>
      <c r="N11" s="6"/>
      <c r="O11" s="19">
        <v>4</v>
      </c>
      <c r="P11" s="14" t="s">
        <v>25</v>
      </c>
      <c r="Q11" s="13">
        <v>7241</v>
      </c>
      <c r="R11" s="13">
        <v>6568</v>
      </c>
      <c r="S11" s="39">
        <v>36.897855616073301</v>
      </c>
      <c r="T11" s="40">
        <v>29.926839961300523</v>
      </c>
      <c r="U11" s="40">
        <v>306.92917294936598</v>
      </c>
      <c r="V11" s="39">
        <v>738.3986898545287</v>
      </c>
      <c r="W11" s="41">
        <f t="shared" si="2"/>
        <v>-0.18892739261888408</v>
      </c>
      <c r="X11" s="42">
        <f t="shared" si="3"/>
        <v>1.4057624850679871</v>
      </c>
      <c r="Y11" s="51">
        <f>kWh_in_MMBtu*(V11-U11)*Elec_source_E+(T11-S11)*Gas_source_E</f>
        <v>-2.9791534045021297</v>
      </c>
      <c r="Z11" s="52">
        <f>(V11-U11)*Elec_emissions/1000+(T11-S11)*Gas_emissions</f>
        <v>-397.38262367149184</v>
      </c>
      <c r="AA11" s="6"/>
      <c r="AB11" s="19">
        <v>4</v>
      </c>
      <c r="AC11" s="14" t="s">
        <v>25</v>
      </c>
      <c r="AD11" s="13">
        <v>2476</v>
      </c>
      <c r="AE11" s="13">
        <v>914</v>
      </c>
      <c r="AF11" s="39">
        <v>33.693066928076952</v>
      </c>
      <c r="AG11" s="40">
        <v>21.192406697081427</v>
      </c>
      <c r="AH11" s="40">
        <v>286.31293763137569</v>
      </c>
      <c r="AI11" s="39">
        <v>1461.7792428192952</v>
      </c>
      <c r="AJ11" s="41">
        <f t="shared" si="4"/>
        <v>-0.37101580149055924</v>
      </c>
      <c r="AK11" s="42">
        <f t="shared" si="5"/>
        <v>4.1055298266029379</v>
      </c>
      <c r="AL11" s="51">
        <f>kWh_in_MMBtu*(AI11-AH11)*Elec_source_E+(AG11-AF11)*Gas_source_E</f>
        <v>-1.0413380934946375</v>
      </c>
      <c r="AM11" s="52">
        <f>(AI11-AH11)*Elec_emissions/1000+(AG11-AF11)*Gas_emissions</f>
        <v>-128.46904621310705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57.4954351731866</v>
      </c>
      <c r="AU11" s="40">
        <v>487.64107625550974</v>
      </c>
      <c r="AV11" s="39">
        <v>735.13196449546842</v>
      </c>
      <c r="AW11" s="41">
        <f t="shared" si="6"/>
        <v>-0.12895272023880036</v>
      </c>
      <c r="AX11" s="42">
        <f t="shared" si="7"/>
        <v>0.50752674516344609</v>
      </c>
      <c r="AY11" s="51">
        <f>kWh_in_MMBtu*(AV11-AU11)*Elec_source_E+(AT11-AS11)*Gas_source_E</f>
        <v>-6.6282740673805538</v>
      </c>
      <c r="AZ11" s="52">
        <f>(AV11-AU11)*Elec_emissions/1000+(AT11-AS11)*Gas_emissions</f>
        <v>-891.38496326446818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8"/>
        <v>-0.18144688558674685</v>
      </c>
      <c r="BK11" s="42">
        <f t="shared" si="9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46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46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46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46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46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1493</v>
      </c>
      <c r="F23" s="30">
        <v>42.749186660635758</v>
      </c>
      <c r="G23" s="30">
        <v>34.069697846635187</v>
      </c>
      <c r="H23" s="30">
        <v>316.92387540513056</v>
      </c>
      <c r="I23" s="30">
        <v>946.57891865393208</v>
      </c>
      <c r="J23" s="32">
        <f>(G23-F23)/F23</f>
        <v>-0.20303284090297805</v>
      </c>
      <c r="K23" s="36">
        <f t="shared" ref="K23:K26" si="10">(I23-H23)/H23</f>
        <v>1.9867706162683392</v>
      </c>
      <c r="L23" s="49">
        <f>kWh_in_MMBtu*(I23-H23)*Elec_source_E+(G23-F23)*Gas_source_E</f>
        <v>-2.7196419981578464</v>
      </c>
      <c r="M23" s="50">
        <f>(I23-H23)*Elec_emissions/1000+(G23-F23)*Gas_emissions</f>
        <v>-360.36642277432645</v>
      </c>
      <c r="N23" s="6"/>
      <c r="O23" s="16">
        <v>1</v>
      </c>
      <c r="P23" s="17" t="s">
        <v>22</v>
      </c>
      <c r="Q23" s="18">
        <v>3779</v>
      </c>
      <c r="R23" s="18">
        <v>1216</v>
      </c>
      <c r="S23" s="30">
        <v>41.696214596115617</v>
      </c>
      <c r="T23" s="30">
        <v>34.909670449920071</v>
      </c>
      <c r="U23" s="30">
        <v>307.87290529394215</v>
      </c>
      <c r="V23" s="30">
        <v>637.68942244269999</v>
      </c>
      <c r="W23" s="32">
        <f>(T23-S23)/S23</f>
        <v>-0.16276163704385227</v>
      </c>
      <c r="X23" s="36">
        <f t="shared" ref="X23:X26" si="11">(V23-U23)/U23</f>
        <v>1.0712749042786502</v>
      </c>
      <c r="Y23" s="49">
        <f>kWh_in_MMBtu*(V23-U23)*Elec_source_E+(T23-S23)*Gas_source_E</f>
        <v>-3.866362577953502</v>
      </c>
      <c r="Z23" s="50">
        <f>(V23-U23)*Elec_emissions/1000+(T23-S23)*Gas_emissions</f>
        <v>-518.06877355645133</v>
      </c>
      <c r="AA23" s="6"/>
      <c r="AB23" s="16">
        <v>1</v>
      </c>
      <c r="AC23" s="17" t="s">
        <v>22</v>
      </c>
      <c r="AD23" s="18">
        <v>1341</v>
      </c>
      <c r="AE23" s="18">
        <v>232</v>
      </c>
      <c r="AF23" s="30">
        <v>43.918203470208169</v>
      </c>
      <c r="AG23" s="30">
        <v>25.241123481208628</v>
      </c>
      <c r="AH23" s="30">
        <v>332.91403017067393</v>
      </c>
      <c r="AI23" s="30">
        <v>2625.1372367913564</v>
      </c>
      <c r="AJ23" s="32">
        <f>(AG23-AF23)/AF23</f>
        <v>-0.425269672100069</v>
      </c>
      <c r="AK23" s="36">
        <f t="shared" ref="AK23:AK26" si="12">(AI23-AH23)/AH23</f>
        <v>6.8853307427311972</v>
      </c>
      <c r="AL23" s="49">
        <f>kWh_in_MMBtu*(AI23-AH23)*Elec_source_E+(AG23-AF23)*Gas_source_E</f>
        <v>4.1822110784836077</v>
      </c>
      <c r="AM23" s="50">
        <f>(AI23-AH23)*Elec_emissions/1000+(AG23-AF23)*Gas_emissions</f>
        <v>587.36178404353996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56.887977117403764</v>
      </c>
      <c r="AU23" s="30">
        <v>479.06306984065571</v>
      </c>
      <c r="AV23" s="30">
        <v>639.55886498667439</v>
      </c>
      <c r="AW23" s="32">
        <f>(AT23-AS23)/AS23</f>
        <v>-0.12716239394555021</v>
      </c>
      <c r="AX23" s="36">
        <f t="shared" ref="AX23:AX26" si="13">(AV23-AU23)/AU23</f>
        <v>0.3350201784483246</v>
      </c>
      <c r="AY23" s="49">
        <f>kWh_in_MMBtu*(AV23-AU23)*Elec_source_E+(AT23-AS23)*Gas_source_E</f>
        <v>-7.315590637032706</v>
      </c>
      <c r="AZ23" s="50">
        <f>(AV23-AU23)*Elec_emissions/1000+(AT23-AS23)*Gas_emissions</f>
        <v>-984.96387678966983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1692</v>
      </c>
      <c r="F24" s="30">
        <v>41.956644841099973</v>
      </c>
      <c r="G24" s="31">
        <v>33.726482965906406</v>
      </c>
      <c r="H24" s="31">
        <v>314.61777208741711</v>
      </c>
      <c r="I24" s="30">
        <v>838.8131183825343</v>
      </c>
      <c r="J24" s="37">
        <f t="shared" ref="J24:J26" si="15">(G24-F24)/F24</f>
        <v>-0.19615872304287421</v>
      </c>
      <c r="K24" s="38">
        <f t="shared" si="10"/>
        <v>1.6661339339389529</v>
      </c>
      <c r="L24" s="49">
        <f>kWh_in_MMBtu*(I24-H24)*Elec_source_E+(G24-F24)*Gas_source_E</f>
        <v>-3.3589127324164281</v>
      </c>
      <c r="M24" s="50">
        <f>(I24-H24)*Elec_emissions/1000+(G24-F24)*Gas_emissions</f>
        <v>-447.65376214035382</v>
      </c>
      <c r="N24" s="6"/>
      <c r="O24" s="16">
        <v>2</v>
      </c>
      <c r="P24" s="17" t="s">
        <v>23</v>
      </c>
      <c r="Q24" s="18">
        <v>3779</v>
      </c>
      <c r="R24" s="18">
        <v>1378</v>
      </c>
      <c r="S24" s="30">
        <v>41.332410955158259</v>
      </c>
      <c r="T24" s="31">
        <v>34.685441970475942</v>
      </c>
      <c r="U24" s="31">
        <v>308.66552224261363</v>
      </c>
      <c r="V24" s="30">
        <v>576.306237479125</v>
      </c>
      <c r="W24" s="37">
        <f t="shared" ref="W24:W26" si="16">(T24-S24)/S24</f>
        <v>-0.16081735449436152</v>
      </c>
      <c r="X24" s="38">
        <f t="shared" si="11"/>
        <v>0.86708976529663584</v>
      </c>
      <c r="Y24" s="49">
        <f>kWh_in_MMBtu*(V24-U24)*Elec_source_E+(T24-S24)*Gas_source_E</f>
        <v>-4.3798712867496592</v>
      </c>
      <c r="Z24" s="50">
        <f>(V24-U24)*Elec_emissions/1000+(T24-S24)*Gas_emissions</f>
        <v>-587.95484079441303</v>
      </c>
      <c r="AA24" s="6"/>
      <c r="AB24" s="16">
        <v>2</v>
      </c>
      <c r="AC24" s="17" t="s">
        <v>23</v>
      </c>
      <c r="AD24" s="18">
        <v>1341</v>
      </c>
      <c r="AE24" s="18">
        <v>266</v>
      </c>
      <c r="AF24" s="30">
        <v>41.537716980704211</v>
      </c>
      <c r="AG24" s="31">
        <v>25.14546972877779</v>
      </c>
      <c r="AH24" s="31">
        <v>318.72841222747599</v>
      </c>
      <c r="AI24" s="30">
        <v>2240.5053486594379</v>
      </c>
      <c r="AJ24" s="37">
        <f t="shared" ref="AJ24:AJ26" si="17">(AG24-AF24)/AF24</f>
        <v>-0.39463524823815471</v>
      </c>
      <c r="AK24" s="38">
        <f t="shared" si="12"/>
        <v>6.0295124711391992</v>
      </c>
      <c r="AL24" s="49">
        <f>kWh_in_MMBtu*(AI24-AH24)*Elec_source_E+(AG24-AF24)*Gas_source_E</f>
        <v>2.7067316391851435</v>
      </c>
      <c r="AM24" s="50">
        <f>(AI24-AH24)*Elec_emissions/1000+(AG24-AF24)*Gas_emissions</f>
        <v>384.60331953888908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53.749483232143966</v>
      </c>
      <c r="AU24" s="31">
        <v>462.71714727248536</v>
      </c>
      <c r="AV24" s="30">
        <v>607.2370482001196</v>
      </c>
      <c r="AW24" s="37">
        <f t="shared" ref="AW24:AW26" si="18">(AT24-AS24)/AS24</f>
        <v>-0.135845364078852</v>
      </c>
      <c r="AX24" s="38">
        <f t="shared" si="13"/>
        <v>0.31232882070508011</v>
      </c>
      <c r="AY24" s="49">
        <f>kWh_in_MMBtu*(AV24-AU24)*Elec_source_E+(AT24-AS24)*Gas_source_E</f>
        <v>-7.6626734610579827</v>
      </c>
      <c r="AZ24" s="50">
        <f>(AV24-AU24)*Elec_emissions/1000+(AT24-AS24)*Gas_emissions</f>
        <v>-1031.9349567524578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2484</v>
      </c>
      <c r="F25" s="30">
        <v>42.110922582192735</v>
      </c>
      <c r="G25" s="31">
        <v>34.847206290793224</v>
      </c>
      <c r="H25" s="31">
        <v>321.69106726701546</v>
      </c>
      <c r="I25" s="30">
        <v>729.14198996948028</v>
      </c>
      <c r="J25" s="37">
        <f t="shared" si="15"/>
        <v>-0.17249007730054072</v>
      </c>
      <c r="K25" s="38">
        <f t="shared" si="10"/>
        <v>1.2665907268238366</v>
      </c>
      <c r="L25" s="49">
        <f>kWh_in_MMBtu*(I25-H25)*Elec_source_E+(G25-F25)*Gas_source_E</f>
        <v>-3.5553368842332276</v>
      </c>
      <c r="M25" s="50">
        <f>(I25-H25)*Elec_emissions/1000+(G25-F25)*Gas_emissions</f>
        <v>-475.33265322634429</v>
      </c>
      <c r="N25" s="6"/>
      <c r="O25" s="16">
        <v>3</v>
      </c>
      <c r="P25" s="17" t="s">
        <v>24</v>
      </c>
      <c r="Q25" s="18">
        <v>3779</v>
      </c>
      <c r="R25" s="18">
        <v>2014</v>
      </c>
      <c r="S25" s="30">
        <v>41.591405187286639</v>
      </c>
      <c r="T25" s="31">
        <v>35.849183222198974</v>
      </c>
      <c r="U25" s="31">
        <v>317.58338163770679</v>
      </c>
      <c r="V25" s="30">
        <v>506.15871656530931</v>
      </c>
      <c r="W25" s="37">
        <f t="shared" si="16"/>
        <v>-0.13806270644692972</v>
      </c>
      <c r="X25" s="38">
        <f t="shared" si="11"/>
        <v>0.59378212409969788</v>
      </c>
      <c r="Y25" s="49">
        <f>kWh_in_MMBtu*(V25-U25)*Elec_source_E+(T25-S25)*Gas_source_E</f>
        <v>-4.2401601874761337</v>
      </c>
      <c r="Z25" s="50">
        <f>(V25-U25)*Elec_emissions/1000+(T25-S25)*Gas_emissions</f>
        <v>-569.91809188315278</v>
      </c>
      <c r="AA25" s="6"/>
      <c r="AB25" s="16">
        <v>3</v>
      </c>
      <c r="AC25" s="17" t="s">
        <v>24</v>
      </c>
      <c r="AD25" s="18">
        <v>1341</v>
      </c>
      <c r="AE25" s="18">
        <v>398</v>
      </c>
      <c r="AF25" s="30">
        <v>40.458551972485047</v>
      </c>
      <c r="AG25" s="31">
        <v>25.567636360028363</v>
      </c>
      <c r="AH25" s="31">
        <v>314.01062372890527</v>
      </c>
      <c r="AI25" s="30">
        <v>1890.4761528526292</v>
      </c>
      <c r="AJ25" s="37">
        <f t="shared" si="17"/>
        <v>-0.36805359773092378</v>
      </c>
      <c r="AK25" s="38">
        <f t="shared" si="12"/>
        <v>5.0204209985096986</v>
      </c>
      <c r="AL25" s="49">
        <f>kWh_in_MMBtu*(AI25-AH25)*Elec_source_E+(AG25-AF25)*Gas_source_E</f>
        <v>0.64632640915952067</v>
      </c>
      <c r="AM25" s="50">
        <f>(AI25-AH25)*Elec_emissions/1000+(AG25-AF25)*Gas_emissions</f>
        <v>103.21628431476211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59.094020935194536</v>
      </c>
      <c r="AU25" s="31">
        <v>485.59985365640898</v>
      </c>
      <c r="AV25" s="30">
        <v>558.8385465955389</v>
      </c>
      <c r="AW25" s="37">
        <f t="shared" si="18"/>
        <v>-0.1154887065013588</v>
      </c>
      <c r="AX25" s="38">
        <f t="shared" si="13"/>
        <v>0.15082107704041997</v>
      </c>
      <c r="AY25" s="49">
        <f>kWh_in_MMBtu*(AV25-AU25)*Elec_source_E+(AT25-AS25)*Gas_source_E</f>
        <v>-7.6261136751693233</v>
      </c>
      <c r="AZ25" s="50">
        <f>(AV25-AU25)*Elec_emissions/1000+(AT25-AS25)*Gas_emissions</f>
        <v>-1027.7301835899473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4066</v>
      </c>
      <c r="F26" s="39">
        <v>45.52802292451878</v>
      </c>
      <c r="G26" s="40">
        <v>39.452279588327258</v>
      </c>
      <c r="H26" s="40">
        <v>341.73743855963426</v>
      </c>
      <c r="I26" s="39">
        <v>632.00390088518634</v>
      </c>
      <c r="J26" s="41">
        <f t="shared" si="15"/>
        <v>-0.13345062987392486</v>
      </c>
      <c r="K26" s="42">
        <f t="shared" si="10"/>
        <v>0.84938443838338673</v>
      </c>
      <c r="L26" s="51">
        <f>kWh_in_MMBtu*(I26-H26)*Elec_source_E+(G26-F26)*Gas_source_E</f>
        <v>-3.5150071748610618</v>
      </c>
      <c r="M26" s="52">
        <f>(I26-H26)*Elec_emissions/1000+(G26-F26)*Gas_emissions</f>
        <v>-471.086834198801</v>
      </c>
      <c r="N26" s="6"/>
      <c r="O26" s="19">
        <v>4</v>
      </c>
      <c r="P26" s="14" t="s">
        <v>25</v>
      </c>
      <c r="Q26" s="13">
        <v>3779</v>
      </c>
      <c r="R26" s="13">
        <v>3379</v>
      </c>
      <c r="S26" s="39">
        <v>45.500866686013296</v>
      </c>
      <c r="T26" s="40">
        <v>40.574888322722821</v>
      </c>
      <c r="U26" s="40">
        <v>340.61854731062073</v>
      </c>
      <c r="V26" s="39">
        <v>496.25052917258085</v>
      </c>
      <c r="W26" s="41">
        <f t="shared" si="16"/>
        <v>-0.10826119856755811</v>
      </c>
      <c r="X26" s="42">
        <f t="shared" si="11"/>
        <v>0.45690988670688693</v>
      </c>
      <c r="Y26" s="51">
        <f>kWh_in_MMBtu*(V26-U26)*Elec_source_E+(T26-S26)*Gas_source_E</f>
        <v>-3.703141695554506</v>
      </c>
      <c r="Z26" s="52">
        <f>(V26-U26)*Elec_emissions/1000+(T26-S26)*Gas_emissions</f>
        <v>-497.8299177764099</v>
      </c>
      <c r="AA26" s="6"/>
      <c r="AB26" s="19">
        <v>4</v>
      </c>
      <c r="AC26" s="14" t="s">
        <v>25</v>
      </c>
      <c r="AD26" s="13">
        <v>1341</v>
      </c>
      <c r="AE26" s="13">
        <v>580</v>
      </c>
      <c r="AF26" s="39">
        <v>39.671539765288024</v>
      </c>
      <c r="AG26" s="40">
        <v>27.203502781025851</v>
      </c>
      <c r="AH26" s="40">
        <v>310.9922770122505</v>
      </c>
      <c r="AI26" s="39">
        <v>1421.985132125629</v>
      </c>
      <c r="AJ26" s="41">
        <f t="shared" si="17"/>
        <v>-0.31428165022148979</v>
      </c>
      <c r="AK26" s="42">
        <f t="shared" si="12"/>
        <v>3.5724130058368448</v>
      </c>
      <c r="AL26" s="51">
        <f>kWh_in_MMBtu*(AI26-AH26)*Elec_source_E+(AG26-AF26)*Gas_source_E</f>
        <v>-1.6960226965011191</v>
      </c>
      <c r="AM26" s="52">
        <f>(AI26-AH26)*Elec_emissions/1000+(AG26-AF26)*Gas_emissions</f>
        <v>-217.41782535168704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71.886137038751272</v>
      </c>
      <c r="AU26" s="40">
        <v>553.33541774438527</v>
      </c>
      <c r="AV26" s="39">
        <v>652.88429936978912</v>
      </c>
      <c r="AW26" s="41">
        <f t="shared" si="18"/>
        <v>-9.6489511288858604E-2</v>
      </c>
      <c r="AX26" s="42">
        <f t="shared" si="13"/>
        <v>0.17990693968444058</v>
      </c>
      <c r="AY26" s="51">
        <f>kWh_in_MMBtu*(AV26-AU26)*Elec_source_E+(AT26-AS26)*Gas_source_E</f>
        <v>-7.3021831872020417</v>
      </c>
      <c r="AZ26" s="52">
        <f>(AV26-AU26)*Elec_emissions/1000+(AT26-AS26)*Gas_emissions</f>
        <v>-983.77626178815922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46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46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46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46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46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2779</v>
      </c>
      <c r="F38" s="30">
        <v>26.616037137007051</v>
      </c>
      <c r="G38" s="30">
        <v>20.259322395914154</v>
      </c>
      <c r="H38" s="30">
        <v>262.75773753647724</v>
      </c>
      <c r="I38" s="30">
        <v>791.782976363172</v>
      </c>
      <c r="J38" s="32">
        <f>(G38-F38)/F38</f>
        <v>-0.23883024765751076</v>
      </c>
      <c r="K38" s="36">
        <f t="shared" ref="K38:K41" si="20">(I38-H38)/H38</f>
        <v>2.0133574135119541</v>
      </c>
      <c r="L38" s="49">
        <f>kWh_in_MMBtu*(I38-H38)*Elec_source_E+(G38-F38)*Gas_source_E</f>
        <v>-1.2651471871272166</v>
      </c>
      <c r="M38" s="50">
        <f>(I38-H38)*Elec_emissions/1000+(G38-F38)*Gas_emissions</f>
        <v>-165.2343696866418</v>
      </c>
      <c r="N38" s="6"/>
      <c r="O38" s="16">
        <v>1</v>
      </c>
      <c r="P38" s="17" t="s">
        <v>22</v>
      </c>
      <c r="Q38" s="18">
        <v>3462</v>
      </c>
      <c r="R38" s="18">
        <v>2669</v>
      </c>
      <c r="S38" s="30">
        <v>26.264098243806274</v>
      </c>
      <c r="T38" s="30">
        <v>19.995658295782476</v>
      </c>
      <c r="U38" s="30">
        <v>260.51216734915658</v>
      </c>
      <c r="V38" s="30">
        <v>779.85438807059882</v>
      </c>
      <c r="W38" s="32">
        <f>(T38-S38)/S38</f>
        <v>-0.23866952864075777</v>
      </c>
      <c r="X38" s="36">
        <f t="shared" ref="X38:X41" si="21">(V38-U38)/U38</f>
        <v>1.9935430502383542</v>
      </c>
      <c r="Y38" s="49">
        <f>kWh_in_MMBtu*(V38-U38)*Elec_source_E+(T38-S38)*Gas_source_E</f>
        <v>-1.2725927306932263</v>
      </c>
      <c r="Z38" s="50">
        <f>(V38-U38)*Elec_emissions/1000+(T38-S38)*Gas_emissions</f>
        <v>-166.33708343052115</v>
      </c>
      <c r="AA38" s="6"/>
      <c r="AB38" s="16">
        <v>1</v>
      </c>
      <c r="AC38" s="17" t="s">
        <v>22</v>
      </c>
      <c r="AD38" s="18">
        <v>1135</v>
      </c>
      <c r="AE38" s="18">
        <v>52</v>
      </c>
      <c r="AF38" s="30">
        <v>24.432131023399556</v>
      </c>
      <c r="AG38" s="30">
        <v>13.140735609633763</v>
      </c>
      <c r="AH38" s="30">
        <v>236.41539089105652</v>
      </c>
      <c r="AI38" s="30">
        <v>1640.2747518269366</v>
      </c>
      <c r="AJ38" s="32">
        <f>(AG38-AF38)/AF38</f>
        <v>-0.46215352246398833</v>
      </c>
      <c r="AK38" s="36">
        <f t="shared" ref="AK38:AK41" si="22">(AI38-AH38)/AH38</f>
        <v>5.9381047724714238</v>
      </c>
      <c r="AL38" s="49">
        <f>kWh_in_MMBtu*(AI38-AH38)*Elec_source_E+(AG38-AF38)*Gas_source_E</f>
        <v>2.7219053871384276</v>
      </c>
      <c r="AM38" s="50">
        <f>(AI38-AH38)*Elec_emissions/1000+(AG38-AF38)*Gas_emissions</f>
        <v>381.37638497719786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38.774598191397956</v>
      </c>
      <c r="AU38" s="30">
        <v>389.70995918337053</v>
      </c>
      <c r="AV38" s="30">
        <v>579.98693892807944</v>
      </c>
      <c r="AW38" s="32">
        <f>(AT38-AS38)/AS38</f>
        <v>-0.13390165934964002</v>
      </c>
      <c r="AX38" s="36">
        <f t="shared" ref="AX38:AX41" si="23">(AV38-AU38)/AU38</f>
        <v>0.4882528025289129</v>
      </c>
      <c r="AY38" s="49">
        <f>kWh_in_MMBtu*(AV38-AU38)*Elec_source_E+(AT38-AS38)*Gas_source_E</f>
        <v>-4.497122671334794</v>
      </c>
      <c r="AZ38" s="50">
        <f>(AV38-AU38)*Elec_emissions/1000+(AT38-AS38)*Gas_emissions</f>
        <v>-604.55533968824864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2880</v>
      </c>
      <c r="F39" s="30">
        <v>26.822190692861007</v>
      </c>
      <c r="G39" s="31">
        <v>20.219970743432217</v>
      </c>
      <c r="H39" s="31">
        <v>264.42891037377495</v>
      </c>
      <c r="I39" s="30">
        <v>773.49378968648932</v>
      </c>
      <c r="J39" s="37">
        <f t="shared" ref="J39:J41" si="25">(G39-F39)/F39</f>
        <v>-0.24614767768339058</v>
      </c>
      <c r="K39" s="38">
        <f t="shared" si="20"/>
        <v>1.9251483455161622</v>
      </c>
      <c r="L39" s="49">
        <f>kWh_in_MMBtu*(I39-H39)*Elec_source_E+(G39-F39)*Gas_source_E</f>
        <v>-1.7464407442695018</v>
      </c>
      <c r="M39" s="50">
        <f>(I39-H39)*Elec_emissions/1000+(G39-F39)*Gas_emissions</f>
        <v>-230.34599804534548</v>
      </c>
      <c r="N39" s="6"/>
      <c r="O39" s="16">
        <v>2</v>
      </c>
      <c r="P39" s="17" t="s">
        <v>23</v>
      </c>
      <c r="Q39" s="18">
        <v>3462</v>
      </c>
      <c r="R39" s="18">
        <v>2767</v>
      </c>
      <c r="S39" s="30">
        <v>26.494327424297307</v>
      </c>
      <c r="T39" s="31">
        <v>19.993902355343636</v>
      </c>
      <c r="U39" s="31">
        <v>262.41172873186827</v>
      </c>
      <c r="V39" s="30">
        <v>759.95533865432549</v>
      </c>
      <c r="W39" s="37">
        <f t="shared" ref="W39:W41" si="26">(T39-S39)/S39</f>
        <v>-0.24535157903243426</v>
      </c>
      <c r="X39" s="38">
        <f t="shared" si="21"/>
        <v>1.8960418130961143</v>
      </c>
      <c r="Y39" s="49">
        <f>kWh_in_MMBtu*(V39-U39)*Elec_source_E+(T39-S39)*Gas_source_E</f>
        <v>-1.7588294595018485</v>
      </c>
      <c r="Z39" s="50">
        <f>(V39-U39)*Elec_emissions/1000+(T39-S39)*Gas_emissions</f>
        <v>-232.13407630893687</v>
      </c>
      <c r="AA39" s="6"/>
      <c r="AB39" s="16">
        <v>2</v>
      </c>
      <c r="AC39" s="17" t="s">
        <v>23</v>
      </c>
      <c r="AD39" s="18">
        <v>1135</v>
      </c>
      <c r="AE39" s="18">
        <v>52</v>
      </c>
      <c r="AF39" s="30">
        <v>23.154438407701925</v>
      </c>
      <c r="AG39" s="31">
        <v>11.433902018506096</v>
      </c>
      <c r="AH39" s="31">
        <v>227.746257380955</v>
      </c>
      <c r="AI39" s="30">
        <v>1663.9019371739996</v>
      </c>
      <c r="AJ39" s="37">
        <f t="shared" ref="AJ39:AJ41" si="27">(AG39-AF39)/AF39</f>
        <v>-0.50618962044431159</v>
      </c>
      <c r="AK39" s="38">
        <f t="shared" si="22"/>
        <v>6.3059463470820631</v>
      </c>
      <c r="AL39" s="49">
        <f>kWh_in_MMBtu*(AI39-AH39)*Elec_source_E+(AG39-AF39)*Gas_source_E</f>
        <v>2.5999016981809611</v>
      </c>
      <c r="AM39" s="50">
        <f>(AI39-AH39)*Elec_emissions/1000+(AG39-AF39)*Gas_emissions</f>
        <v>365.25150920729993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37.964344571912449</v>
      </c>
      <c r="AU39" s="31">
        <v>387.20005068166358</v>
      </c>
      <c r="AV39" s="30">
        <v>628.57035258238216</v>
      </c>
      <c r="AW39" s="37">
        <f t="shared" ref="AW39:AW41" si="28">(AT39-AS39)/AS39</f>
        <v>-0.15297659566078595</v>
      </c>
      <c r="AX39" s="38">
        <f t="shared" si="23"/>
        <v>0.62337363199149243</v>
      </c>
      <c r="AY39" s="49">
        <f>kWh_in_MMBtu*(AV39-AU39)*Elec_source_E+(AT39-AS39)*Gas_source_E</f>
        <v>-4.889559300980955</v>
      </c>
      <c r="AZ39" s="50">
        <f>(AV39-AU39)*Elec_emissions/1000+(AT39-AS39)*Gas_emissions</f>
        <v>-656.96006069721238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3361</v>
      </c>
      <c r="F40" s="30">
        <v>27.692513721826014</v>
      </c>
      <c r="G40" s="31">
        <v>20.15838820015993</v>
      </c>
      <c r="H40" s="31">
        <v>270.68165743471133</v>
      </c>
      <c r="I40" s="30">
        <v>865.60697670275636</v>
      </c>
      <c r="J40" s="37">
        <f t="shared" si="25"/>
        <v>-0.27206361969690096</v>
      </c>
      <c r="K40" s="38">
        <f t="shared" si="20"/>
        <v>2.1978782194044371</v>
      </c>
      <c r="L40" s="49">
        <f>kWh_in_MMBtu*(I40-H40)*Elec_source_E+(G40-F40)*Gas_source_E</f>
        <v>-1.8430076863422897</v>
      </c>
      <c r="M40" s="50">
        <f>(I40-H40)*Elec_emissions/1000+(G40-F40)*Gas_emissions</f>
        <v>-242.49503746917662</v>
      </c>
      <c r="N40" s="6"/>
      <c r="O40" s="16">
        <v>3</v>
      </c>
      <c r="P40" s="17" t="s">
        <v>24</v>
      </c>
      <c r="Q40" s="18">
        <v>3462</v>
      </c>
      <c r="R40" s="18">
        <v>3111</v>
      </c>
      <c r="S40" s="30">
        <v>27.600550868637374</v>
      </c>
      <c r="T40" s="31">
        <v>20.292900012953968</v>
      </c>
      <c r="U40" s="31">
        <v>270.07496139534146</v>
      </c>
      <c r="V40" s="30">
        <v>831.80216988255609</v>
      </c>
      <c r="W40" s="37">
        <f t="shared" si="26"/>
        <v>-0.26476467409884641</v>
      </c>
      <c r="X40" s="38">
        <f t="shared" si="21"/>
        <v>2.079893691681201</v>
      </c>
      <c r="Y40" s="49">
        <f>kWh_in_MMBtu*(V40-U40)*Elec_source_E+(T40-S40)*Gas_source_E</f>
        <v>-1.9515647357278292</v>
      </c>
      <c r="Z40" s="50">
        <f>(V40-U40)*Elec_emissions/1000+(T40-S40)*Gas_emissions</f>
        <v>-257.47331464505066</v>
      </c>
      <c r="AA40" s="6"/>
      <c r="AB40" s="16">
        <v>3</v>
      </c>
      <c r="AC40" s="17" t="s">
        <v>24</v>
      </c>
      <c r="AD40" s="18">
        <v>1135</v>
      </c>
      <c r="AE40" s="18">
        <v>182</v>
      </c>
      <c r="AF40" s="30">
        <v>22.536122185276586</v>
      </c>
      <c r="AG40" s="31">
        <v>11.11493901736211</v>
      </c>
      <c r="AH40" s="31">
        <v>236.99696796960325</v>
      </c>
      <c r="AI40" s="30">
        <v>1533.1649451501648</v>
      </c>
      <c r="AJ40" s="37">
        <f t="shared" si="27"/>
        <v>-0.50679451744258919</v>
      </c>
      <c r="AK40" s="38">
        <f t="shared" si="22"/>
        <v>5.469133163538217</v>
      </c>
      <c r="AL40" s="49">
        <f>kWh_in_MMBtu*(AI40-AH40)*Elec_source_E+(AG40-AF40)*Gas_source_E</f>
        <v>1.4275075037671439</v>
      </c>
      <c r="AM40" s="50">
        <f>(AI40-AH40)*Elec_emissions/1000+(AG40-AF40)*Gas_emissions</f>
        <v>205.71431313710855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38.208998518792058</v>
      </c>
      <c r="AU40" s="31">
        <v>388.59408186309025</v>
      </c>
      <c r="AV40" s="30">
        <v>625.47762023533278</v>
      </c>
      <c r="AW40" s="37">
        <f t="shared" si="28"/>
        <v>-0.16393050266758472</v>
      </c>
      <c r="AX40" s="38">
        <f t="shared" si="23"/>
        <v>0.60959121465905775</v>
      </c>
      <c r="AY40" s="49">
        <f>kWh_in_MMBtu*(AV40-AU40)*Elec_source_E+(AT40-AS40)*Gas_source_E</f>
        <v>-5.6299603916586172</v>
      </c>
      <c r="AZ40" s="50">
        <f>(AV40-AU40)*Elec_emissions/1000+(AT40-AS40)*Gas_emissions</f>
        <v>-756.85800094271917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3598</v>
      </c>
      <c r="F41" s="39">
        <v>27.719398996370003</v>
      </c>
      <c r="G41" s="40">
        <v>18.259653703243686</v>
      </c>
      <c r="H41" s="40">
        <v>270.9623203078134</v>
      </c>
      <c r="I41" s="39">
        <v>1040.922855991799</v>
      </c>
      <c r="J41" s="41">
        <f t="shared" si="25"/>
        <v>-0.34126805182050013</v>
      </c>
      <c r="K41" s="42">
        <f t="shared" si="20"/>
        <v>2.8415778799403175</v>
      </c>
      <c r="L41" s="51">
        <f>kWh_in_MMBtu*(I41-H41)*Elec_source_E+(G41-F41)*Gas_source_E</f>
        <v>-2.068030140399534</v>
      </c>
      <c r="M41" s="52">
        <f>(I41-H41)*Elec_emissions/1000+(G41-F41)*Gas_emissions</f>
        <v>-271.05993920505352</v>
      </c>
      <c r="N41" s="6"/>
      <c r="O41" s="19">
        <v>4</v>
      </c>
      <c r="P41" s="14" t="s">
        <v>25</v>
      </c>
      <c r="Q41" s="13">
        <v>3462</v>
      </c>
      <c r="R41" s="13">
        <v>3189</v>
      </c>
      <c r="S41" s="39">
        <v>27.782278819169186</v>
      </c>
      <c r="T41" s="40">
        <v>18.644382948680509</v>
      </c>
      <c r="U41" s="40">
        <v>271.23259221349798</v>
      </c>
      <c r="V41" s="39">
        <v>994.97399087186875</v>
      </c>
      <c r="W41" s="41">
        <f t="shared" si="26"/>
        <v>-0.32891095543191085</v>
      </c>
      <c r="X41" s="42">
        <f t="shared" si="21"/>
        <v>2.6683422989545633</v>
      </c>
      <c r="Y41" s="51">
        <f>kWh_in_MMBtu*(V41-U41)*Elec_source_E+(T41-S41)*Gas_source_E</f>
        <v>-2.212030031825198</v>
      </c>
      <c r="Z41" s="52">
        <f>(V41-U41)*Elec_emissions/1000+(T41-S41)*Gas_emissions</f>
        <v>-290.95069931256444</v>
      </c>
      <c r="AA41" s="6"/>
      <c r="AB41" s="19">
        <v>4</v>
      </c>
      <c r="AC41" s="14" t="s">
        <v>25</v>
      </c>
      <c r="AD41" s="13">
        <v>1135</v>
      </c>
      <c r="AE41" s="13">
        <v>334</v>
      </c>
      <c r="AF41" s="39">
        <v>23.311287749686393</v>
      </c>
      <c r="AG41" s="40">
        <v>10.753976371668923</v>
      </c>
      <c r="AH41" s="40">
        <v>243.45659978434816</v>
      </c>
      <c r="AI41" s="39">
        <v>1530.8827883352451</v>
      </c>
      <c r="AJ41" s="41">
        <f t="shared" si="27"/>
        <v>-0.53867943774090321</v>
      </c>
      <c r="AK41" s="42">
        <f t="shared" si="22"/>
        <v>5.2881137323501948</v>
      </c>
      <c r="AL41" s="51">
        <f>kWh_in_MMBtu*(AI41-AH41)*Elec_source_E+(AG41-AF41)*Gas_source_E</f>
        <v>9.5539360828066577E-2</v>
      </c>
      <c r="AM41" s="52">
        <f>(AI41-AH41)*Elec_emissions/1000+(AG41-AF41)*Gas_emissions</f>
        <v>25.99290558443613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36.526126740506662</v>
      </c>
      <c r="AU41" s="40">
        <v>391.91503580029104</v>
      </c>
      <c r="AV41" s="39">
        <v>854.97856225002977</v>
      </c>
      <c r="AW41" s="41">
        <f t="shared" si="28"/>
        <v>-0.2103205514887381</v>
      </c>
      <c r="AX41" s="42">
        <f t="shared" si="23"/>
        <v>1.1815405997480102</v>
      </c>
      <c r="AY41" s="51">
        <f>kWh_in_MMBtu*(AV41-AU41)*Elec_source_E+(AT41-AS41)*Gas_source_E</f>
        <v>-5.6462922070692434</v>
      </c>
      <c r="AZ41" s="52">
        <f>(AV41-AU41)*Elec_emissions/1000+(AT41-AS41)*Gas_emissions</f>
        <v>-756.75764255851891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46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46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46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564</v>
      </c>
      <c r="F53" s="30">
        <v>31.692125645001312</v>
      </c>
      <c r="G53" s="30">
        <v>25.263869732146343</v>
      </c>
      <c r="H53" s="30">
        <v>278.34531648620924</v>
      </c>
      <c r="I53" s="30">
        <v>1072.7920228796343</v>
      </c>
      <c r="J53" s="32">
        <f>(G53-F53)/F53</f>
        <v>-0.20283448276271979</v>
      </c>
      <c r="K53" s="36">
        <f t="shared" ref="K53:K56" si="30">(I53-H53)/H53</f>
        <v>2.8541766623645932</v>
      </c>
      <c r="L53" s="49">
        <f>kWh_in_MMBtu*(I53-H53)*Elec_source_E+(G53-F53)*Gas_source_E</f>
        <v>1.4984388800601804</v>
      </c>
      <c r="M53" s="50">
        <f>(I53-H53)*Elec_emissions/1000+(G53-F53)*Gas_emissions</f>
        <v>210.17189190635975</v>
      </c>
      <c r="O53" s="16">
        <v>1</v>
      </c>
      <c r="P53" s="17" t="s">
        <v>22</v>
      </c>
      <c r="Q53" s="18">
        <v>794</v>
      </c>
      <c r="R53" s="18">
        <v>175</v>
      </c>
      <c r="S53" s="30">
        <v>43.193689307804306</v>
      </c>
      <c r="T53" s="30">
        <v>35.837759421629102</v>
      </c>
      <c r="U53" s="30">
        <v>315.23041493060322</v>
      </c>
      <c r="V53" s="30">
        <v>749.92070229340607</v>
      </c>
      <c r="W53" s="32">
        <f>(T53-S53)/S53</f>
        <v>-0.17030103249008929</v>
      </c>
      <c r="X53" s="36">
        <f t="shared" ref="X53:X56" si="31">(V53-U53)/U53</f>
        <v>1.3789604897690417</v>
      </c>
      <c r="Y53" s="49">
        <f>kWh_in_MMBtu*(V53-U53)*Elec_source_E+(T53-S53)*Gas_source_E</f>
        <v>-3.3642287885421318</v>
      </c>
      <c r="Z53" s="50">
        <f>(V53-U53)*Elec_emissions/1000+(T53-S53)*Gas_emissions</f>
        <v>-449.28201544223975</v>
      </c>
      <c r="AB53" s="16">
        <v>1</v>
      </c>
      <c r="AC53" s="17" t="s">
        <v>22</v>
      </c>
      <c r="AD53" s="18">
        <v>661</v>
      </c>
      <c r="AE53" s="18">
        <v>389</v>
      </c>
      <c r="AF53" s="30">
        <v>26.517900346825165</v>
      </c>
      <c r="AG53" s="30">
        <v>20.506978483664387</v>
      </c>
      <c r="AH53" s="30">
        <v>261.75176320145607</v>
      </c>
      <c r="AI53" s="30">
        <v>731.89881262682127</v>
      </c>
      <c r="AJ53" s="32">
        <f>(AG53-AF53)/AF53</f>
        <v>-0.22667412519635746</v>
      </c>
      <c r="AK53" s="36">
        <f t="shared" ref="AK53:AK56" si="32">(AI53-AH53)/AH53</f>
        <v>1.7961561888831237</v>
      </c>
      <c r="AL53" s="49">
        <f>kWh_in_MMBtu*(AI53-AH53)*Elec_source_E+(AG53-AF53)*Gas_source_E</f>
        <v>-1.5185747963212988</v>
      </c>
      <c r="AM53" s="50">
        <f>(AI53-AH53)*Elec_emissions/1000+(AG53-AF53)*Gas_emissions</f>
        <v>-200.0117040201535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629</v>
      </c>
      <c r="F54" s="30">
        <v>32.040170438721759</v>
      </c>
      <c r="G54" s="31">
        <v>25.67400131190027</v>
      </c>
      <c r="H54" s="31">
        <v>281.38614944823706</v>
      </c>
      <c r="I54" s="30">
        <v>1030.2997102299312</v>
      </c>
      <c r="J54" s="37">
        <f t="shared" ref="J54:J56" si="35">(G54-F54)/F54</f>
        <v>-0.19869336023031053</v>
      </c>
      <c r="K54" s="38">
        <f t="shared" si="30"/>
        <v>2.6615153668729596</v>
      </c>
      <c r="L54" s="49">
        <f>kWh_in_MMBtu*(I54-H54)*Elec_source_E+(G54-F54)*Gas_source_E</f>
        <v>1.0786418450270165</v>
      </c>
      <c r="M54" s="50">
        <f>(I54-H54)*Elec_emissions/1000+(G54-F54)*Gas_emissions</f>
        <v>153.09345573382416</v>
      </c>
      <c r="O54" s="16">
        <v>2</v>
      </c>
      <c r="P54" s="17" t="s">
        <v>23</v>
      </c>
      <c r="Q54" s="18">
        <v>794</v>
      </c>
      <c r="R54" s="18">
        <v>219</v>
      </c>
      <c r="S54" s="30">
        <v>42.035883599069621</v>
      </c>
      <c r="T54" s="31">
        <v>35.259098623592315</v>
      </c>
      <c r="U54" s="31">
        <v>314.11070804121556</v>
      </c>
      <c r="V54" s="30">
        <v>663.4024754755884</v>
      </c>
      <c r="W54" s="37">
        <f t="shared" ref="W54:W56" si="36">(T54-S54)/S54</f>
        <v>-0.16121428634908713</v>
      </c>
      <c r="X54" s="38">
        <f t="shared" si="31"/>
        <v>1.1120021014646246</v>
      </c>
      <c r="Y54" s="49">
        <f>kWh_in_MMBtu*(V54-U54)*Elec_source_E+(T54-S54)*Gas_source_E</f>
        <v>-3.6472257148911442</v>
      </c>
      <c r="Z54" s="50">
        <f>(V54-U54)*Elec_emissions/1000+(T54-S54)*Gas_emissions</f>
        <v>-488.3171615455858</v>
      </c>
      <c r="AB54" s="16">
        <v>2</v>
      </c>
      <c r="AC54" s="17" t="s">
        <v>23</v>
      </c>
      <c r="AD54" s="18">
        <v>661</v>
      </c>
      <c r="AE54" s="18">
        <v>410</v>
      </c>
      <c r="AF54" s="30">
        <v>26.700996823804243</v>
      </c>
      <c r="AG54" s="31">
        <v>20.554156650289201</v>
      </c>
      <c r="AH54" s="31">
        <v>263.90644619979224</v>
      </c>
      <c r="AI54" s="30">
        <v>706.0470087107052</v>
      </c>
      <c r="AJ54" s="37">
        <f t="shared" ref="AJ54:AJ56" si="37">(AG54-AF54)/AF54</f>
        <v>-0.23021013837337576</v>
      </c>
      <c r="AK54" s="38">
        <f t="shared" si="32"/>
        <v>1.6753685591150256</v>
      </c>
      <c r="AL54" s="49">
        <f>kWh_in_MMBtu*(AI54-AH54)*Elec_source_E+(AG54-AF54)*Gas_source_E</f>
        <v>-1.966559374578706</v>
      </c>
      <c r="AM54" s="50">
        <f>(AI54-AH54)*Elec_emissions/1000+(AG54-AF54)*Gas_emissions</f>
        <v>-260.71312761584375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814</v>
      </c>
      <c r="F55" s="30">
        <v>33.673358184730539</v>
      </c>
      <c r="G55" s="31">
        <v>27.47685906020585</v>
      </c>
      <c r="H55" s="31">
        <v>292.48814904817505</v>
      </c>
      <c r="I55" s="30">
        <v>1013.1763201568532</v>
      </c>
      <c r="J55" s="37">
        <f t="shared" si="35"/>
        <v>-0.18401785442755578</v>
      </c>
      <c r="K55" s="38">
        <f t="shared" si="30"/>
        <v>2.4639910145213277</v>
      </c>
      <c r="L55" s="49">
        <f>kWh_in_MMBtu*(I55-H55)*Elec_source_E+(G55-F55)*Gas_source_E</f>
        <v>0.96140498455359591</v>
      </c>
      <c r="M55" s="50">
        <f>(I55-H55)*Elec_emissions/1000+(G55-F55)*Gas_emissions</f>
        <v>136.99522948688877</v>
      </c>
      <c r="O55" s="16">
        <v>3</v>
      </c>
      <c r="P55" s="17" t="s">
        <v>24</v>
      </c>
      <c r="Q55" s="18">
        <v>794</v>
      </c>
      <c r="R55" s="18">
        <v>333</v>
      </c>
      <c r="S55" s="30">
        <v>42.503442697912533</v>
      </c>
      <c r="T55" s="31">
        <v>36.897815715966104</v>
      </c>
      <c r="U55" s="31">
        <v>322.94652302250256</v>
      </c>
      <c r="V55" s="30">
        <v>543.75142903635117</v>
      </c>
      <c r="W55" s="37">
        <f t="shared" si="36"/>
        <v>-0.13188642204321341</v>
      </c>
      <c r="X55" s="38">
        <f t="shared" si="31"/>
        <v>0.68371971912657248</v>
      </c>
      <c r="Y55" s="49">
        <f>kWh_in_MMBtu*(V55-U55)*Elec_source_E+(T55-S55)*Gas_source_E</f>
        <v>-3.7462262741008754</v>
      </c>
      <c r="Z55" s="50">
        <f>(V55-U55)*Elec_emissions/1000+(T55-S55)*Gas_emissions</f>
        <v>-502.97683300198923</v>
      </c>
      <c r="AB55" s="16">
        <v>3</v>
      </c>
      <c r="AC55" s="17" t="s">
        <v>24</v>
      </c>
      <c r="AD55" s="18">
        <v>661</v>
      </c>
      <c r="AE55" s="18">
        <v>481</v>
      </c>
      <c r="AF55" s="30">
        <v>27.560222752527675</v>
      </c>
      <c r="AG55" s="31">
        <v>20.954658298525747</v>
      </c>
      <c r="AH55" s="31">
        <v>271.4015824505633</v>
      </c>
      <c r="AI55" s="30">
        <v>739.69785566731582</v>
      </c>
      <c r="AJ55" s="37">
        <f t="shared" si="37"/>
        <v>-0.2396774697111656</v>
      </c>
      <c r="AK55" s="38">
        <f t="shared" si="32"/>
        <v>1.7254736283715451</v>
      </c>
      <c r="AL55" s="49">
        <f>kWh_in_MMBtu*(AI55-AH55)*Elec_source_E+(AG55-AF55)*Gas_source_E</f>
        <v>-2.1865493773968394</v>
      </c>
      <c r="AM55" s="50">
        <f>(AI55-AH55)*Elec_emissions/1000+(AG55-AF55)*Gas_emissions</f>
        <v>-290.1151934811254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1132</v>
      </c>
      <c r="F56" s="39">
        <v>38.248310856132711</v>
      </c>
      <c r="G56" s="40">
        <v>31.551445198739859</v>
      </c>
      <c r="H56" s="40">
        <v>314.05796307870872</v>
      </c>
      <c r="I56" s="39">
        <v>1106.5069055131974</v>
      </c>
      <c r="J56" s="41">
        <f t="shared" si="35"/>
        <v>-0.1750891871429946</v>
      </c>
      <c r="K56" s="42">
        <f t="shared" si="30"/>
        <v>2.5232569639887981</v>
      </c>
      <c r="L56" s="51">
        <f>kWh_in_MMBtu*(I56-H56)*Elec_source_E+(G56-F56)*Gas_source_E</f>
        <v>1.184266470695813</v>
      </c>
      <c r="M56" s="52">
        <f>(I56-H56)*Elec_emissions/1000+(G56-F56)*Gas_emissions</f>
        <v>167.78151066299699</v>
      </c>
      <c r="O56" s="19">
        <v>4</v>
      </c>
      <c r="P56" s="14" t="s">
        <v>25</v>
      </c>
      <c r="Q56" s="13">
        <v>794</v>
      </c>
      <c r="R56" s="13">
        <v>618</v>
      </c>
      <c r="S56" s="39">
        <v>47.08367381283329</v>
      </c>
      <c r="T56" s="40">
        <v>41.930706207213234</v>
      </c>
      <c r="U56" s="40">
        <v>348.98516995291425</v>
      </c>
      <c r="V56" s="39">
        <v>582.21045928309229</v>
      </c>
      <c r="W56" s="41">
        <f t="shared" si="36"/>
        <v>-0.1094427683384287</v>
      </c>
      <c r="X56" s="42">
        <f t="shared" si="31"/>
        <v>0.66829570254130066</v>
      </c>
      <c r="Y56" s="51">
        <f>kWh_in_MMBtu*(V56-U56)*Elec_source_E+(T56-S56)*Gas_source_E</f>
        <v>-3.119856628185631</v>
      </c>
      <c r="Z56" s="52">
        <f>(V56-U56)*Elec_emissions/1000+(T56-S56)*Gas_emissions</f>
        <v>-418.37666734006928</v>
      </c>
      <c r="AB56" s="19">
        <v>4</v>
      </c>
      <c r="AC56" s="14" t="s">
        <v>25</v>
      </c>
      <c r="AD56" s="13">
        <v>661</v>
      </c>
      <c r="AE56" s="13">
        <v>514</v>
      </c>
      <c r="AF56" s="39">
        <v>27.625248001578445</v>
      </c>
      <c r="AG56" s="40">
        <v>19.072100250808688</v>
      </c>
      <c r="AH56" s="40">
        <v>272.06377271244639</v>
      </c>
      <c r="AI56" s="39">
        <v>891.50353141007395</v>
      </c>
      <c r="AJ56" s="41">
        <f t="shared" si="37"/>
        <v>-0.30961342863894104</v>
      </c>
      <c r="AK56" s="42">
        <f t="shared" si="32"/>
        <v>2.2768182346435917</v>
      </c>
      <c r="AL56" s="51">
        <f>kWh_in_MMBtu*(AI56-AH56)*Elec_source_E+(AG56-AF56)*Gas_source_E</f>
        <v>-2.6912936790482833</v>
      </c>
      <c r="AM56" s="52">
        <f>(AI56-AH56)*Elec_emissions/1000+(AG56-AF56)*Gas_emissions</f>
        <v>-356.6473102168037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46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46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46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381</v>
      </c>
      <c r="F68" s="30">
        <v>30.054154558509964</v>
      </c>
      <c r="G68" s="30">
        <v>24.320118676398767</v>
      </c>
      <c r="H68" s="30">
        <v>268.67560678288072</v>
      </c>
      <c r="I68" s="30">
        <v>438</v>
      </c>
      <c r="J68" s="32">
        <f>(G68-F68)/F68</f>
        <v>-0.19079012423883274</v>
      </c>
      <c r="K68" s="36">
        <f t="shared" ref="K68:K71" si="38">(I68-H68)/H68</f>
        <v>0.63021870591308238</v>
      </c>
      <c r="L68" s="49">
        <f>kWh_in_MMBtu*(I68-H68)*Elec_source_E+(G68-F68)*Gas_source_E</f>
        <v>-4.4373353070724697</v>
      </c>
      <c r="M68" s="50">
        <f>(I68-H68)*Elec_emissions/1000+(G68-F68)*Gas_emissions</f>
        <v>-596.70560693265452</v>
      </c>
      <c r="O68" s="16">
        <v>1</v>
      </c>
      <c r="P68" s="17" t="s">
        <v>22</v>
      </c>
      <c r="Q68" s="18">
        <v>441</v>
      </c>
      <c r="R68" s="18">
        <v>114</v>
      </c>
      <c r="S68" s="30">
        <v>43.14292311278885</v>
      </c>
      <c r="T68" s="30">
        <v>38.107058936844155</v>
      </c>
      <c r="U68" s="30">
        <v>320.75309488355452</v>
      </c>
      <c r="V68" s="30">
        <v>372.38678267955521</v>
      </c>
      <c r="W68" s="32">
        <f>(T68-S68)/S68</f>
        <v>-0.11672515009656161</v>
      </c>
      <c r="X68" s="36">
        <f t="shared" ref="X68:X71" si="39">(V68-U68)/U68</f>
        <v>0.16097642897177863</v>
      </c>
      <c r="Y68" s="49">
        <f>kWh_in_MMBtu*(V68-U68)*Elec_source_E+(T68-S68)*Gas_source_E</f>
        <v>-4.9363087493869955</v>
      </c>
      <c r="Z68" s="50">
        <f>(V68-U68)*Elec_emissions/1000+(T68-S68)*Gas_emissions</f>
        <v>-665.19665180848517</v>
      </c>
      <c r="AB68" s="16">
        <v>1</v>
      </c>
      <c r="AC68" s="17" t="s">
        <v>22</v>
      </c>
      <c r="AD68" s="18">
        <v>374</v>
      </c>
      <c r="AE68" s="18">
        <v>267</v>
      </c>
      <c r="AF68" s="30">
        <v>24.465691580278556</v>
      </c>
      <c r="AG68" s="30">
        <v>18.433559913511939</v>
      </c>
      <c r="AH68" s="30">
        <v>246.44027478484026</v>
      </c>
      <c r="AI68" s="30">
        <v>684.68088978362846</v>
      </c>
      <c r="AJ68" s="32">
        <f>(AG68-AF68)/AF68</f>
        <v>-0.24655471712187493</v>
      </c>
      <c r="AK68" s="36">
        <f t="shared" ref="AK68:AK71" si="40">(AI68-AH68)/AH68</f>
        <v>1.7782832590225084</v>
      </c>
      <c r="AL68" s="49">
        <f>kWh_in_MMBtu*(AI68-AH68)*Elec_source_E+(AG68-AF68)*Gas_source_E</f>
        <v>-1.8832794071025054</v>
      </c>
      <c r="AM68" s="50">
        <f>(AI68-AH68)*Elec_emissions/1000+(AG68-AF68)*Gas_emissions</f>
        <v>-249.52150080645458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400</v>
      </c>
      <c r="F69" s="30">
        <v>30.726623347317886</v>
      </c>
      <c r="G69" s="31">
        <v>24.629372852678813</v>
      </c>
      <c r="H69" s="31">
        <v>272.89045817681</v>
      </c>
      <c r="I69" s="30">
        <v>462</v>
      </c>
      <c r="J69" s="37">
        <f t="shared" ref="J69:J71" si="43">(G69-F69)/F69</f>
        <v>-0.19843542278365253</v>
      </c>
      <c r="K69" s="38">
        <f t="shared" si="38"/>
        <v>0.69298700689880099</v>
      </c>
      <c r="L69" s="49">
        <f>kWh_in_MMBtu*(I69-H69)*Elec_source_E+(G69-F69)*Gas_source_E</f>
        <v>-4.6214221386976373</v>
      </c>
      <c r="M69" s="50">
        <f>(I69-H69)*Elec_emissions/1000+(G69-F69)*Gas_emissions</f>
        <v>-621.33054890102562</v>
      </c>
      <c r="O69" s="16">
        <v>2</v>
      </c>
      <c r="P69" s="17" t="s">
        <v>23</v>
      </c>
      <c r="Q69" s="18">
        <v>441</v>
      </c>
      <c r="R69" s="18">
        <v>130</v>
      </c>
      <c r="S69" s="30">
        <v>43.436893958919711</v>
      </c>
      <c r="T69" s="31">
        <v>38.14001402986392</v>
      </c>
      <c r="U69" s="31">
        <v>324.74064841036125</v>
      </c>
      <c r="V69" s="30">
        <v>365.26609297793578</v>
      </c>
      <c r="W69" s="37">
        <f t="shared" ref="W69:W71" si="44">(T69-S69)/S69</f>
        <v>-0.1219442608871918</v>
      </c>
      <c r="X69" s="38">
        <f t="shared" si="39"/>
        <v>0.12479326122538321</v>
      </c>
      <c r="Y69" s="49">
        <f>kWh_in_MMBtu*(V69-U69)*Elec_source_E+(T69-S69)*Gas_source_E</f>
        <v>-5.3397392536070392</v>
      </c>
      <c r="Z69" s="50">
        <f>(V69-U69)*Elec_emissions/1000+(T69-S69)*Gas_emissions</f>
        <v>-719.71735316994796</v>
      </c>
      <c r="AB69" s="16">
        <v>2</v>
      </c>
      <c r="AC69" s="17" t="s">
        <v>23</v>
      </c>
      <c r="AD69" s="18">
        <v>374</v>
      </c>
      <c r="AE69" s="18">
        <v>270</v>
      </c>
      <c r="AF69" s="30">
        <v>24.606863423213316</v>
      </c>
      <c r="AG69" s="31">
        <v>18.124249322923013</v>
      </c>
      <c r="AH69" s="31">
        <v>247.92555176806317</v>
      </c>
      <c r="AI69" s="30">
        <v>692.90088416762001</v>
      </c>
      <c r="AJ69" s="37">
        <f t="shared" ref="AJ69:AJ71" si="45">(AG69-AF69)/AF69</f>
        <v>-0.26344739631361608</v>
      </c>
      <c r="AK69" s="38">
        <f t="shared" si="40"/>
        <v>1.7947941598848822</v>
      </c>
      <c r="AL69" s="49">
        <f>kWh_in_MMBtu*(AI69-AH69)*Elec_source_E+(AG69-AF69)*Gas_source_E</f>
        <v>-2.3022042958943185</v>
      </c>
      <c r="AM69" s="50">
        <f>(AI69-AH69)*Elec_emissions/1000+(AG69-AF69)*Gas_emissions</f>
        <v>-305.95013943371885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501</v>
      </c>
      <c r="F70" s="30">
        <v>33.667077221307459</v>
      </c>
      <c r="G70" s="31">
        <v>27.235130856043963</v>
      </c>
      <c r="H70" s="31">
        <v>293.46650745700703</v>
      </c>
      <c r="I70" s="30">
        <v>613</v>
      </c>
      <c r="J70" s="37">
        <f t="shared" si="43"/>
        <v>-0.19104558209742067</v>
      </c>
      <c r="K70" s="38">
        <f t="shared" si="38"/>
        <v>1.088824395369222</v>
      </c>
      <c r="L70" s="49">
        <f>kWh_in_MMBtu*(I70-H70)*Elec_source_E+(G70-F70)*Gas_source_E</f>
        <v>-3.589939652312895</v>
      </c>
      <c r="M70" s="50">
        <f>(I70-H70)*Elec_emissions/1000+(G70-F70)*Gas_emissions</f>
        <v>-480.89441753622219</v>
      </c>
      <c r="O70" s="16">
        <v>3</v>
      </c>
      <c r="P70" s="17" t="s">
        <v>24</v>
      </c>
      <c r="Q70" s="18">
        <v>441</v>
      </c>
      <c r="R70" s="18">
        <v>199</v>
      </c>
      <c r="S70" s="30">
        <v>45.180867662715066</v>
      </c>
      <c r="T70" s="31">
        <v>40.191480655951935</v>
      </c>
      <c r="U70" s="31">
        <v>346.86327461823475</v>
      </c>
      <c r="V70" s="30">
        <v>406.59722779639958</v>
      </c>
      <c r="W70" s="37">
        <f t="shared" si="44"/>
        <v>-0.11043141189784098</v>
      </c>
      <c r="X70" s="38">
        <f t="shared" si="39"/>
        <v>0.17221181240334338</v>
      </c>
      <c r="Y70" s="49">
        <f>kWh_in_MMBtu*(V70-U70)*Elec_source_E+(T70-S70)*Gas_source_E</f>
        <v>-4.7989283012335235</v>
      </c>
      <c r="Z70" s="50">
        <f>(V70-U70)*Elec_emissions/1000+(T70-S70)*Gas_emissions</f>
        <v>-646.58672207312861</v>
      </c>
      <c r="AB70" s="16">
        <v>3</v>
      </c>
      <c r="AC70" s="17" t="s">
        <v>24</v>
      </c>
      <c r="AD70" s="18">
        <v>374</v>
      </c>
      <c r="AE70" s="18">
        <v>302</v>
      </c>
      <c r="AF70" s="30">
        <v>26.080175572830303</v>
      </c>
      <c r="AG70" s="31">
        <v>18.697668570674121</v>
      </c>
      <c r="AH70" s="31">
        <v>258.28122048652926</v>
      </c>
      <c r="AI70" s="30">
        <v>802.40228382440966</v>
      </c>
      <c r="AJ70" s="37">
        <f t="shared" si="45"/>
        <v>-0.28306968185624864</v>
      </c>
      <c r="AK70" s="38">
        <f t="shared" si="40"/>
        <v>2.1067000624858019</v>
      </c>
      <c r="AL70" s="49">
        <f>kWh_in_MMBtu*(AI70-AH70)*Elec_source_E+(AG70-AF70)*Gas_source_E</f>
        <v>-2.2216469183101859</v>
      </c>
      <c r="AM70" s="50">
        <f>(AI70-AH70)*Elec_emissions/1000+(AG70-AF70)*Gas_emissions</f>
        <v>-294.07650322368056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671</v>
      </c>
      <c r="F71" s="39">
        <v>38.328866312286323</v>
      </c>
      <c r="G71" s="40">
        <v>31.44368343183007</v>
      </c>
      <c r="H71" s="40">
        <v>314.01026597285505</v>
      </c>
      <c r="I71" s="39">
        <v>880</v>
      </c>
      <c r="J71" s="41">
        <f t="shared" si="43"/>
        <v>-0.17963439941997988</v>
      </c>
      <c r="K71" s="42">
        <f t="shared" si="38"/>
        <v>1.8024561466919446</v>
      </c>
      <c r="L71" s="51">
        <f>kWh_in_MMBtu*(I71-H71)*Elec_source_E+(G71-F71)*Gas_source_E</f>
        <v>-1.4454406270551781</v>
      </c>
      <c r="M71" s="52">
        <f>(I71-H71)*Elec_emissions/1000+(G71-F71)*Gas_emissions</f>
        <v>-189.17281015160017</v>
      </c>
      <c r="O71" s="19">
        <v>4</v>
      </c>
      <c r="P71" s="14" t="s">
        <v>25</v>
      </c>
      <c r="Q71" s="13">
        <v>441</v>
      </c>
      <c r="R71" s="13">
        <v>361</v>
      </c>
      <c r="S71" s="39">
        <v>48.884549824274892</v>
      </c>
      <c r="T71" s="40">
        <v>44.40770166344182</v>
      </c>
      <c r="U71" s="40">
        <v>361.87600106398168</v>
      </c>
      <c r="V71" s="39">
        <v>427.10822482615799</v>
      </c>
      <c r="W71" s="41">
        <f t="shared" si="44"/>
        <v>-9.1580022255006568E-2</v>
      </c>
      <c r="X71" s="42">
        <f t="shared" si="39"/>
        <v>0.18026125957615768</v>
      </c>
      <c r="Y71" s="51">
        <f>kWh_in_MMBtu*(V71-U71)*Elec_source_E+(T71-S71)*Gas_source_E</f>
        <v>-4.181397225998893</v>
      </c>
      <c r="Z71" s="52">
        <f>(V71-U71)*Elec_emissions/1000+(T71-S71)*Gas_emissions</f>
        <v>-563.24902629225721</v>
      </c>
      <c r="AB71" s="19">
        <v>4</v>
      </c>
      <c r="AC71" s="14" t="s">
        <v>25</v>
      </c>
      <c r="AD71" s="13">
        <v>374</v>
      </c>
      <c r="AE71" s="13">
        <v>310</v>
      </c>
      <c r="AF71" s="39">
        <v>26.036602609615798</v>
      </c>
      <c r="AG71" s="40">
        <v>16.346875104049928</v>
      </c>
      <c r="AH71" s="40">
        <v>258.26984543125269</v>
      </c>
      <c r="AI71" s="39">
        <v>1028.7381923903272</v>
      </c>
      <c r="AJ71" s="41">
        <f t="shared" si="45"/>
        <v>-0.37215790596225001</v>
      </c>
      <c r="AK71" s="42">
        <f t="shared" si="40"/>
        <v>2.9831912652155164</v>
      </c>
      <c r="AL71" s="51">
        <f>kWh_in_MMBtu*(AI71-AH71)*Elec_source_E+(AG71-AF71)*Gas_source_E</f>
        <v>-2.31327419387347</v>
      </c>
      <c r="AM71" s="52">
        <f>(AI71-AH71)*Elec_emissions/1000+(AG71-AF71)*Gas_emissions</f>
        <v>-304.12896683968825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BM71"/>
  <sheetViews>
    <sheetView topLeftCell="AW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47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47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47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47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47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4458</v>
      </c>
      <c r="F8" s="30">
        <v>32.872224990716148</v>
      </c>
      <c r="G8" s="30">
        <v>21.764861194118158</v>
      </c>
      <c r="H8" s="30">
        <v>285.07423556908878</v>
      </c>
      <c r="I8" s="30">
        <v>1705.8184666020122</v>
      </c>
      <c r="J8" s="32">
        <f>(G8-F8)/F8</f>
        <v>-0.33789510140353929</v>
      </c>
      <c r="K8" s="36">
        <f>(I8-H8)/H8</f>
        <v>4.9837693265991438</v>
      </c>
      <c r="L8" s="49">
        <f>kWh_in_MMBtu*(I8-H8)*Elec_source_E+(G8-F8)*Gas_source_E</f>
        <v>3.1032669606783774</v>
      </c>
      <c r="M8" s="50">
        <f>(I8-H8)*Elec_emissions/1000+(G8-F8)*Gas_emissions</f>
        <v>432.97963382196599</v>
      </c>
      <c r="N8" s="6"/>
      <c r="O8" s="16">
        <v>1</v>
      </c>
      <c r="P8" s="17" t="s">
        <v>22</v>
      </c>
      <c r="Q8" s="18">
        <v>7241</v>
      </c>
      <c r="R8" s="18">
        <v>3892</v>
      </c>
      <c r="S8" s="30">
        <v>31.099176346864432</v>
      </c>
      <c r="T8" s="30">
        <v>23.003128048993137</v>
      </c>
      <c r="U8" s="30">
        <v>275.44570969322962</v>
      </c>
      <c r="V8" s="30">
        <v>1156.3620978465842</v>
      </c>
      <c r="W8" s="32">
        <f>(T8-S8)/S8</f>
        <v>-0.26032999098021375</v>
      </c>
      <c r="X8" s="36">
        <f>(V8-U8)/U8</f>
        <v>3.1981488807157383</v>
      </c>
      <c r="Y8" s="49">
        <f>kWh_in_MMBtu*(V8-U8)*Elec_source_E+(T8-S8)*Gas_source_E</f>
        <v>0.60627777152517837</v>
      </c>
      <c r="Z8" s="50">
        <f>(V8-U8)*Elec_emissions/1000+(T8-S8)*Gas_emissions</f>
        <v>90.733328587897176</v>
      </c>
      <c r="AA8" s="6"/>
      <c r="AB8" s="16">
        <v>1</v>
      </c>
      <c r="AC8" s="17" t="s">
        <v>22</v>
      </c>
      <c r="AD8" s="18">
        <v>2476</v>
      </c>
      <c r="AE8" s="18">
        <v>454</v>
      </c>
      <c r="AF8" s="30">
        <v>41.026400767244816</v>
      </c>
      <c r="AG8" s="30">
        <v>5.0081909739135035</v>
      </c>
      <c r="AH8" s="30">
        <v>320.02817001168637</v>
      </c>
      <c r="AI8" s="30">
        <v>6344.847178281846</v>
      </c>
      <c r="AJ8" s="32">
        <f>(AG8-AF8)/AF8</f>
        <v>-0.87792760563310224</v>
      </c>
      <c r="AK8" s="36">
        <f>(AI8-AH8)/AH8</f>
        <v>18.825902132459628</v>
      </c>
      <c r="AL8" s="49">
        <f>kWh_in_MMBtu*(AI8-AH8)*Elec_source_E+(AG8-AF8)*Gas_source_E</f>
        <v>25.241039938653657</v>
      </c>
      <c r="AM8" s="50">
        <f>(AI8-AH8)*Elec_emissions/1000+(AG8-AF8)*Gas_emissions</f>
        <v>3465.4099984051099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48.312951965662016</v>
      </c>
      <c r="AU8" s="30">
        <v>474.40163350977679</v>
      </c>
      <c r="AV8" s="30">
        <v>1540.7364289185316</v>
      </c>
      <c r="AW8" s="32">
        <f>(AT8-AS8)/AS8</f>
        <v>-0.20035776821199425</v>
      </c>
      <c r="AX8" s="36">
        <f>(AV8-AU8)/AU8</f>
        <v>2.2477468880527773</v>
      </c>
      <c r="AY8" s="49">
        <f>kWh_in_MMBtu*(AV8-AU8)*Elec_source_E+(AT8-AS8)*Gas_source_E</f>
        <v>-1.7786962874678647</v>
      </c>
      <c r="AZ8" s="50">
        <f>(AV8-AU8)*Elec_emissions/1000+(AT8-AS8)*Gas_emissions</f>
        <v>-229.02207981205333</v>
      </c>
      <c r="BA8" s="6"/>
      <c r="BB8" s="16">
        <v>1</v>
      </c>
      <c r="BC8" s="17" t="s">
        <v>22</v>
      </c>
      <c r="BD8" s="18">
        <v>72</v>
      </c>
      <c r="BE8" s="18">
        <v>6</v>
      </c>
      <c r="BF8" s="30">
        <v>79.344750103912261</v>
      </c>
      <c r="BG8" s="30">
        <v>17.447537696752182</v>
      </c>
      <c r="BH8" s="30">
        <v>541.14628393382907</v>
      </c>
      <c r="BI8" s="30">
        <v>10016.459814593443</v>
      </c>
      <c r="BJ8" s="32">
        <f>(BG8-BF8)/BF8</f>
        <v>-0.78010469912751179</v>
      </c>
      <c r="BK8" s="36">
        <f>(BI8-BH8)/BH8</f>
        <v>17.509708210096935</v>
      </c>
      <c r="BL8" s="49">
        <f>kWh_in_MMBtu*(BI8-BH8)*Elec_source_E+(BG8-BF8)*Gas_source_E</f>
        <v>33.973449708472685</v>
      </c>
      <c r="BM8" s="50">
        <f>(BI8-BH8)*Elec_emissions/1000+(BG8-BF8)*Gas_emissions</f>
        <v>4678.2156497265478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4877</v>
      </c>
      <c r="F9" s="30">
        <v>33.321386355244385</v>
      </c>
      <c r="G9" s="31">
        <v>22.342381009732659</v>
      </c>
      <c r="H9" s="31">
        <v>288.19123419931663</v>
      </c>
      <c r="I9" s="30">
        <v>1643.4643736308192</v>
      </c>
      <c r="J9" s="37">
        <f t="shared" ref="J9:J11" si="0">(G9-F9)/F9</f>
        <v>-0.32948825203318</v>
      </c>
      <c r="K9" s="38">
        <f t="shared" ref="K9:K11" si="1">(I9-H9)/H9</f>
        <v>4.7026868919065699</v>
      </c>
      <c r="L9" s="49">
        <f>kWh_in_MMBtu*(I9-H9)*Elec_source_E+(G9-F9)*Gas_source_E</f>
        <v>2.5422531166233533</v>
      </c>
      <c r="M9" s="50">
        <f>(I9-H9)*Elec_emissions/1000+(G9-F9)*Gas_emissions</f>
        <v>356.65335894318105</v>
      </c>
      <c r="N9" s="6"/>
      <c r="O9" s="16">
        <v>2</v>
      </c>
      <c r="P9" s="17" t="s">
        <v>23</v>
      </c>
      <c r="Q9" s="18">
        <v>7241</v>
      </c>
      <c r="R9" s="18">
        <v>4167</v>
      </c>
      <c r="S9" s="30">
        <v>31.500949209893854</v>
      </c>
      <c r="T9" s="31">
        <v>23.311284718391164</v>
      </c>
      <c r="U9" s="31">
        <v>278.46631218131449</v>
      </c>
      <c r="V9" s="30">
        <v>1120.5491387739739</v>
      </c>
      <c r="W9" s="37">
        <f t="shared" ref="W9:W11" si="2">(T9-S9)/S9</f>
        <v>-0.25998151474529124</v>
      </c>
      <c r="X9" s="38">
        <f t="shared" ref="X9:X11" si="3">(V9-U9)/U9</f>
        <v>3.024002508584823</v>
      </c>
      <c r="Y9" s="49">
        <f>kWh_in_MMBtu*(V9-U9)*Elec_source_E+(T9-S9)*Gas_source_E</f>
        <v>8.848931956736017E-2</v>
      </c>
      <c r="Z9" s="50">
        <f>(V9-U9)*Elec_emissions/1000+(T9-S9)*Gas_emissions</f>
        <v>20.507749614831255</v>
      </c>
      <c r="AA9" s="6"/>
      <c r="AB9" s="16">
        <v>2</v>
      </c>
      <c r="AC9" s="17" t="s">
        <v>23</v>
      </c>
      <c r="AD9" s="18">
        <v>2476</v>
      </c>
      <c r="AE9" s="18">
        <v>589</v>
      </c>
      <c r="AF9" s="30">
        <v>39.890592476365455</v>
      </c>
      <c r="AG9" s="31">
        <v>9.986683047229242</v>
      </c>
      <c r="AH9" s="31">
        <v>315.61777287602683</v>
      </c>
      <c r="AI9" s="30">
        <v>5286.0395264813751</v>
      </c>
      <c r="AJ9" s="37">
        <f t="shared" ref="AJ9:AJ11" si="4">(AG9-AF9)/AF9</f>
        <v>-0.74964816446017457</v>
      </c>
      <c r="AK9" s="38">
        <f t="shared" ref="AK9:AK11" si="5">(AI9-AH9)/AH9</f>
        <v>15.748231502659094</v>
      </c>
      <c r="AL9" s="49">
        <f>kWh_in_MMBtu*(AI9-AH9)*Elec_source_E+(AG9-AF9)*Gas_source_E</f>
        <v>20.617394480159916</v>
      </c>
      <c r="AM9" s="50">
        <f>(AI9-AH9)*Elec_emissions/1000+(AG9-AF9)*Gas_emissions</f>
        <v>2831.1185436591531</v>
      </c>
      <c r="AO9" s="16">
        <v>2</v>
      </c>
      <c r="AP9" s="17" t="s">
        <v>23</v>
      </c>
      <c r="AQ9" s="18">
        <v>211</v>
      </c>
      <c r="AR9" s="18">
        <v>115</v>
      </c>
      <c r="AS9" s="30">
        <v>63.237551545188019</v>
      </c>
      <c r="AT9" s="31">
        <v>50.800287091904536</v>
      </c>
      <c r="AU9" s="31">
        <v>486.90243828645021</v>
      </c>
      <c r="AV9" s="30">
        <v>1498.1284395214841</v>
      </c>
      <c r="AW9" s="37">
        <f t="shared" ref="AW9:AW11" si="6">(AT9-AS9)/AS9</f>
        <v>-0.19667530050394369</v>
      </c>
      <c r="AX9" s="38">
        <f t="shared" ref="AX9:AX11" si="7">(AV9-AU9)/AU9</f>
        <v>2.0768554883270438</v>
      </c>
      <c r="AY9" s="49">
        <f>kWh_in_MMBtu*(AV9-AU9)*Elec_source_E+(AT9-AS9)*Gas_source_E</f>
        <v>-2.7305709356307091</v>
      </c>
      <c r="AZ9" s="50">
        <f>(AV9-AU9)*Elec_emissions/1000+(AT9-AS9)*Gas_emissions</f>
        <v>-357.95526883693265</v>
      </c>
      <c r="BA9" s="6"/>
      <c r="BB9" s="16">
        <v>2</v>
      </c>
      <c r="BC9" s="17" t="s">
        <v>23</v>
      </c>
      <c r="BD9" s="18">
        <v>72</v>
      </c>
      <c r="BE9" s="18">
        <v>6</v>
      </c>
      <c r="BF9" s="30">
        <v>79.344750103912261</v>
      </c>
      <c r="BG9" s="31">
        <v>16.913238757215435</v>
      </c>
      <c r="BH9" s="31">
        <v>541.14628393382907</v>
      </c>
      <c r="BI9" s="30">
        <v>10014.239547304745</v>
      </c>
      <c r="BJ9" s="37">
        <f t="shared" ref="BJ9:BJ11" si="8">(BG9-BF9)/BF9</f>
        <v>-0.78683859064316974</v>
      </c>
      <c r="BK9" s="38">
        <f t="shared" ref="BK9:BK11" si="9">(BI9-BH9)/BH9</f>
        <v>17.505605313422571</v>
      </c>
      <c r="BL9" s="49">
        <f>kWh_in_MMBtu*(BI9-BH9)*Elec_source_E+(BG9-BF9)*Gas_source_E</f>
        <v>33.367293986330878</v>
      </c>
      <c r="BM9" s="50">
        <f>(BI9-BH9)*Elec_emissions/1000+(BG9-BF9)*Gas_emissions</f>
        <v>4596.4454369768791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6372</v>
      </c>
      <c r="F10" s="30">
        <v>34.706107238662909</v>
      </c>
      <c r="G10" s="31">
        <v>24.378499353579837</v>
      </c>
      <c r="H10" s="31">
        <v>297.55002437597784</v>
      </c>
      <c r="I10" s="30">
        <v>1498.2060748907411</v>
      </c>
      <c r="J10" s="37">
        <f t="shared" si="0"/>
        <v>-0.2975732142491056</v>
      </c>
      <c r="K10" s="38">
        <f t="shared" si="1"/>
        <v>4.0351401517535752</v>
      </c>
      <c r="L10" s="49">
        <f>kWh_in_MMBtu*(I10-H10)*Elec_source_E+(G10-F10)*Gas_source_E</f>
        <v>1.5969669331779013</v>
      </c>
      <c r="M10" s="50">
        <f>(I10-H10)*Elec_emissions/1000+(G10-F10)*Gas_emissions</f>
        <v>227.59553834125404</v>
      </c>
      <c r="N10" s="6"/>
      <c r="O10" s="16">
        <v>3</v>
      </c>
      <c r="P10" s="17" t="s">
        <v>24</v>
      </c>
      <c r="Q10" s="18">
        <v>7241</v>
      </c>
      <c r="R10" s="18">
        <v>5185</v>
      </c>
      <c r="S10" s="30">
        <v>33.148730341955115</v>
      </c>
      <c r="T10" s="31">
        <v>25.095112445331647</v>
      </c>
      <c r="U10" s="31">
        <v>289.53686853241368</v>
      </c>
      <c r="V10" s="30">
        <v>1068.2819563006458</v>
      </c>
      <c r="W10" s="37">
        <f t="shared" si="2"/>
        <v>-0.24295403816508482</v>
      </c>
      <c r="X10" s="38">
        <f t="shared" si="3"/>
        <v>2.6896232307667289</v>
      </c>
      <c r="Y10" s="49">
        <f>kWh_in_MMBtu*(V10-U10)*Elec_source_E+(T10-S10)*Gas_source_E</f>
        <v>-0.44130506458630769</v>
      </c>
      <c r="Z10" s="50">
        <f>(V10-U10)*Elec_emissions/1000+(T10-S10)*Gas_emissions</f>
        <v>-51.586473188640412</v>
      </c>
      <c r="AA10" s="6"/>
      <c r="AB10" s="16">
        <v>3</v>
      </c>
      <c r="AC10" s="17" t="s">
        <v>24</v>
      </c>
      <c r="AD10" s="18">
        <v>2476</v>
      </c>
      <c r="AE10" s="18">
        <v>1022</v>
      </c>
      <c r="AF10" s="30">
        <v>37.08763730510541</v>
      </c>
      <c r="AG10" s="31">
        <v>15.901382478853549</v>
      </c>
      <c r="AH10" s="31">
        <v>303.56506475052271</v>
      </c>
      <c r="AI10" s="30">
        <v>3628.8491635688079</v>
      </c>
      <c r="AJ10" s="37">
        <f t="shared" si="4"/>
        <v>-0.57124843656016355</v>
      </c>
      <c r="AK10" s="38">
        <f t="shared" si="5"/>
        <v>10.954106664253629</v>
      </c>
      <c r="AL10" s="49">
        <f>kWh_in_MMBtu*(AI10-AH10)*Elec_source_E+(AG10-AF10)*Gas_source_E</f>
        <v>12.507019181793183</v>
      </c>
      <c r="AM10" s="50">
        <f>(AI10-AH10)*Elec_emissions/1000+(AG10-AF10)*Gas_emissions</f>
        <v>1720.5836202227629</v>
      </c>
      <c r="AO10" s="16">
        <v>3</v>
      </c>
      <c r="AP10" s="17" t="s">
        <v>24</v>
      </c>
      <c r="AQ10" s="18">
        <v>211</v>
      </c>
      <c r="AR10" s="18">
        <v>149</v>
      </c>
      <c r="AS10" s="30">
        <v>68.49376134342107</v>
      </c>
      <c r="AT10" s="31">
        <v>57.098218159972546</v>
      </c>
      <c r="AU10" s="31">
        <v>511.54177435533364</v>
      </c>
      <c r="AV10" s="30">
        <v>1251.8235299966527</v>
      </c>
      <c r="AW10" s="37">
        <f t="shared" si="6"/>
        <v>-0.16637344715692245</v>
      </c>
      <c r="AX10" s="38">
        <f t="shared" si="7"/>
        <v>1.4471579697948482</v>
      </c>
      <c r="AY10" s="49">
        <f>kWh_in_MMBtu*(AV10-AU10)*Elec_source_E+(AT10-AS10)*Gas_source_E</f>
        <v>-4.4957868024234342</v>
      </c>
      <c r="AZ10" s="50">
        <f>(AV10-AU10)*Elec_emissions/1000+(AT10-AS10)*Gas_emissions</f>
        <v>-598.77517526445513</v>
      </c>
      <c r="BA10" s="6"/>
      <c r="BB10" s="16">
        <v>3</v>
      </c>
      <c r="BC10" s="17" t="s">
        <v>24</v>
      </c>
      <c r="BD10" s="18">
        <v>72</v>
      </c>
      <c r="BE10" s="18">
        <v>16</v>
      </c>
      <c r="BF10" s="30">
        <v>72.625795983413255</v>
      </c>
      <c r="BG10" s="31">
        <v>28.924528296345606</v>
      </c>
      <c r="BH10" s="31">
        <v>517.30446432419069</v>
      </c>
      <c r="BI10" s="30">
        <v>7020.1009155096936</v>
      </c>
      <c r="BJ10" s="37">
        <f t="shared" si="8"/>
        <v>-0.60173203054529589</v>
      </c>
      <c r="BK10" s="38">
        <f t="shared" si="9"/>
        <v>12.570539981093708</v>
      </c>
      <c r="BL10" s="49">
        <f>kWh_in_MMBtu*(BI10-BH10)*Elec_source_E+(BG10-BF10)*Gas_source_E</f>
        <v>21.983667991168637</v>
      </c>
      <c r="BM10" s="50">
        <f>(BI10-BH10)*Elec_emissions/1000+(BG10-BF10)*Gas_emissions</f>
        <v>3030.9796900247748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8446</v>
      </c>
      <c r="F11" s="39">
        <v>39.305862122166673</v>
      </c>
      <c r="G11" s="40">
        <v>29.932658693844264</v>
      </c>
      <c r="H11" s="40">
        <v>321.19306041111952</v>
      </c>
      <c r="I11" s="39">
        <v>1260.7121548875282</v>
      </c>
      <c r="J11" s="41">
        <f t="shared" si="0"/>
        <v>-0.2384683332778588</v>
      </c>
      <c r="K11" s="42">
        <f t="shared" si="1"/>
        <v>2.9250915112357858</v>
      </c>
      <c r="L11" s="51">
        <f>kWh_in_MMBtu*(I11-H11)*Elec_source_E+(G11-F11)*Gas_source_E</f>
        <v>-0.15842875869951634</v>
      </c>
      <c r="M11" s="52">
        <f>(I11-H11)*Elec_emissions/1000+(G11-F11)*Gas_emissions</f>
        <v>-11.800140594695904</v>
      </c>
      <c r="N11" s="6"/>
      <c r="O11" s="19">
        <v>4</v>
      </c>
      <c r="P11" s="14" t="s">
        <v>25</v>
      </c>
      <c r="Q11" s="13">
        <v>7241</v>
      </c>
      <c r="R11" s="13">
        <v>6873</v>
      </c>
      <c r="S11" s="39">
        <v>38.430758019596986</v>
      </c>
      <c r="T11" s="40">
        <v>30.624037922734313</v>
      </c>
      <c r="U11" s="40">
        <v>316.18276048223731</v>
      </c>
      <c r="V11" s="39">
        <v>983.0410587162329</v>
      </c>
      <c r="W11" s="41">
        <f t="shared" si="2"/>
        <v>-0.20313729156426719</v>
      </c>
      <c r="X11" s="42">
        <f t="shared" si="3"/>
        <v>2.10909126486502</v>
      </c>
      <c r="Y11" s="51">
        <f>kWh_in_MMBtu*(V11-U11)*Elec_source_E+(T11-S11)*Gas_source_E</f>
        <v>-1.3700311348862595</v>
      </c>
      <c r="Z11" s="52">
        <f>(V11-U11)*Elec_emissions/1000+(T11-S11)*Gas_emissions</f>
        <v>-177.97588860658334</v>
      </c>
      <c r="AA11" s="6"/>
      <c r="AB11" s="19">
        <v>4</v>
      </c>
      <c r="AC11" s="14" t="s">
        <v>25</v>
      </c>
      <c r="AD11" s="13">
        <v>2476</v>
      </c>
      <c r="AE11" s="13">
        <v>1342</v>
      </c>
      <c r="AF11" s="39">
        <v>35.76271841262534</v>
      </c>
      <c r="AG11" s="40">
        <v>18.829436433983204</v>
      </c>
      <c r="AH11" s="40">
        <v>299.1908170289297</v>
      </c>
      <c r="AI11" s="39">
        <v>2682.6608477973932</v>
      </c>
      <c r="AJ11" s="41">
        <f t="shared" si="4"/>
        <v>-0.47348978853531909</v>
      </c>
      <c r="AK11" s="42">
        <f t="shared" si="5"/>
        <v>7.9663876533282707</v>
      </c>
      <c r="AL11" s="51">
        <f>kWh_in_MMBtu*(AI11-AH11)*Elec_source_E+(AG11-AF11)*Gas_source_E</f>
        <v>7.0598269341985151</v>
      </c>
      <c r="AM11" s="52">
        <f>(AI11-AH11)*Elec_emissions/1000+(AG11-AF11)*Gas_emissions</f>
        <v>976.37297387695207</v>
      </c>
      <c r="AO11" s="19">
        <v>4</v>
      </c>
      <c r="AP11" s="14" t="s">
        <v>25</v>
      </c>
      <c r="AQ11" s="13">
        <v>211</v>
      </c>
      <c r="AR11" s="13">
        <v>203</v>
      </c>
      <c r="AS11" s="39">
        <v>88.036466057901734</v>
      </c>
      <c r="AT11" s="40">
        <v>77.673996593579986</v>
      </c>
      <c r="AU11" s="40">
        <v>611.37259070283301</v>
      </c>
      <c r="AV11" s="39">
        <v>1021.0515665833832</v>
      </c>
      <c r="AW11" s="41">
        <f t="shared" si="6"/>
        <v>-0.11770655875153296</v>
      </c>
      <c r="AX11" s="42">
        <f t="shared" si="7"/>
        <v>0.67009706046779727</v>
      </c>
      <c r="AY11" s="51">
        <f>kWh_in_MMBtu*(AV11-AU11)*Elec_source_E+(AT11-AS11)*Gas_source_E</f>
        <v>-6.9091246100044019</v>
      </c>
      <c r="AZ11" s="52">
        <f>(AV11-AU11)*Elec_emissions/1000+(AT11-AS11)*Gas_emissions</f>
        <v>-927.60978032497701</v>
      </c>
      <c r="BA11" s="6"/>
      <c r="BB11" s="19">
        <v>4</v>
      </c>
      <c r="BC11" s="14" t="s">
        <v>25</v>
      </c>
      <c r="BD11" s="13">
        <v>72</v>
      </c>
      <c r="BE11" s="13">
        <v>28</v>
      </c>
      <c r="BF11" s="39">
        <v>70.63360341550991</v>
      </c>
      <c r="BG11" s="40">
        <v>46.260631512609343</v>
      </c>
      <c r="BH11" s="40">
        <v>501.77725258601129</v>
      </c>
      <c r="BI11" s="39">
        <v>3004.6192093894274</v>
      </c>
      <c r="BJ11" s="41">
        <f t="shared" si="8"/>
        <v>-0.34506199208787197</v>
      </c>
      <c r="BK11" s="42">
        <f t="shared" si="9"/>
        <v>4.9879542045888092</v>
      </c>
      <c r="BL11" s="51">
        <f>kWh_in_MMBtu*(BI11-BH11)*Elec_source_E+(BG11-BF11)*Gas_source_E</f>
        <v>0.22854443683479175</v>
      </c>
      <c r="BM11" s="52">
        <f>(BI11-BH11)*Elec_emissions/1000+(BG11-BF11)*Gas_emissions</f>
        <v>56.305335465783628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47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47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47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47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47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1597</v>
      </c>
      <c r="F23" s="30">
        <v>43.243584680041657</v>
      </c>
      <c r="G23" s="30">
        <v>29.441220223473135</v>
      </c>
      <c r="H23" s="30">
        <v>319.93496282341869</v>
      </c>
      <c r="I23" s="30">
        <v>1951.2030562945808</v>
      </c>
      <c r="J23" s="32">
        <f>(G23-F23)/F23</f>
        <v>-0.31917715792277435</v>
      </c>
      <c r="K23" s="36">
        <f t="shared" ref="K23:K26" si="10">(I23-H23)/H23</f>
        <v>5.0987490678582255</v>
      </c>
      <c r="L23" s="49">
        <f>kWh_in_MMBtu*(I23-H23)*Elec_source_E+(G23-F23)*Gas_source_E</f>
        <v>2.4195559305939032</v>
      </c>
      <c r="M23" s="50">
        <f>(I23-H23)*Elec_emissions/1000+(G23-F23)*Gas_emissions</f>
        <v>342.9162327914969</v>
      </c>
      <c r="N23" s="6"/>
      <c r="O23" s="16">
        <v>1</v>
      </c>
      <c r="P23" s="17" t="s">
        <v>22</v>
      </c>
      <c r="Q23" s="18">
        <v>3779</v>
      </c>
      <c r="R23" s="18">
        <v>1216</v>
      </c>
      <c r="S23" s="30">
        <v>41.696214596115617</v>
      </c>
      <c r="T23" s="30">
        <v>34.909670449920071</v>
      </c>
      <c r="U23" s="30">
        <v>307.87290529394215</v>
      </c>
      <c r="V23" s="30">
        <v>637.68942244269999</v>
      </c>
      <c r="W23" s="32">
        <f>(T23-S23)/S23</f>
        <v>-0.16276163704385227</v>
      </c>
      <c r="X23" s="36">
        <f t="shared" ref="X23:X26" si="11">(V23-U23)/U23</f>
        <v>1.0712749042786502</v>
      </c>
      <c r="Y23" s="49">
        <f>kWh_in_MMBtu*(V23-U23)*Elec_source_E+(T23-S23)*Gas_source_E</f>
        <v>-3.866362577953502</v>
      </c>
      <c r="Z23" s="50">
        <f>(V23-U23)*Elec_emissions/1000+(T23-S23)*Gas_emissions</f>
        <v>-518.06877355645133</v>
      </c>
      <c r="AA23" s="6"/>
      <c r="AB23" s="16">
        <v>1</v>
      </c>
      <c r="AC23" s="17" t="s">
        <v>22</v>
      </c>
      <c r="AD23" s="18">
        <v>1341</v>
      </c>
      <c r="AE23" s="18">
        <v>330</v>
      </c>
      <c r="AF23" s="30">
        <v>45.298253800491231</v>
      </c>
      <c r="AG23" s="30">
        <v>5.7661370706671757</v>
      </c>
      <c r="AH23" s="30">
        <v>338.66050589434241</v>
      </c>
      <c r="AI23" s="30">
        <v>6823.5213193944219</v>
      </c>
      <c r="AJ23" s="32">
        <f>(AG23-AF23)/AF23</f>
        <v>-0.87270729913644818</v>
      </c>
      <c r="AK23" s="36">
        <f t="shared" ref="AK23:AK26" si="12">(AI23-AH23)/AH23</f>
        <v>19.148559399847084</v>
      </c>
      <c r="AL23" s="49">
        <f>kWh_in_MMBtu*(AI23-AH23)*Elec_source_E+(AG23-AF23)*Gas_source_E</f>
        <v>26.336026049592647</v>
      </c>
      <c r="AM23" s="50">
        <f>(AI23-AH23)*Elec_emissions/1000+(AG23-AF23)*Gas_emissions</f>
        <v>3617.7664635449783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56.887977117403764</v>
      </c>
      <c r="AU23" s="30">
        <v>479.06306984065571</v>
      </c>
      <c r="AV23" s="30">
        <v>639.55886498667439</v>
      </c>
      <c r="AW23" s="32">
        <f>(AT23-AS23)/AS23</f>
        <v>-0.12716239394555021</v>
      </c>
      <c r="AX23" s="36">
        <f t="shared" ref="AX23:AX26" si="13">(AV23-AU23)/AU23</f>
        <v>0.3350201784483246</v>
      </c>
      <c r="AY23" s="49">
        <f>kWh_in_MMBtu*(AV23-AU23)*Elec_source_E+(AT23-AS23)*Gas_source_E</f>
        <v>-7.315590637032706</v>
      </c>
      <c r="AZ23" s="50">
        <f>(AV23-AU23)*Elec_emissions/1000+(AT23-AS23)*Gas_emissions</f>
        <v>-984.96387678966983</v>
      </c>
      <c r="BA23" s="6"/>
      <c r="BB23" s="16">
        <v>1</v>
      </c>
      <c r="BC23" s="17" t="s">
        <v>22</v>
      </c>
      <c r="BD23" s="18">
        <v>46</v>
      </c>
      <c r="BE23" s="18">
        <v>6</v>
      </c>
      <c r="BF23" s="30">
        <v>79.344750103912261</v>
      </c>
      <c r="BG23" s="30">
        <v>17.447537696752182</v>
      </c>
      <c r="BH23" s="30">
        <v>541.14628393382907</v>
      </c>
      <c r="BI23" s="30">
        <v>10016.459814593443</v>
      </c>
      <c r="BJ23" s="32">
        <f>(BG23-BF23)/BF23</f>
        <v>-0.78010469912751179</v>
      </c>
      <c r="BK23" s="36">
        <f t="shared" ref="BK23:BK26" si="14">(BI23-BH23)/BH23</f>
        <v>17.509708210096935</v>
      </c>
      <c r="BL23" s="49">
        <f>kWh_in_MMBtu*(BI23-BH23)*Elec_source_E+(BG23-BF23)*Gas_source_E</f>
        <v>33.973449708472685</v>
      </c>
      <c r="BM23" s="50">
        <f>(BI23-BH23)*Elec_emissions/1000+(BG23-BF23)*Gas_emissions</f>
        <v>4678.2156497265478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1878</v>
      </c>
      <c r="F24" s="30">
        <v>42.813872675398535</v>
      </c>
      <c r="G24" s="31">
        <v>30.146478717738287</v>
      </c>
      <c r="H24" s="31">
        <v>320.37402205177193</v>
      </c>
      <c r="I24" s="30">
        <v>1745.3266405122863</v>
      </c>
      <c r="J24" s="37">
        <f t="shared" ref="J24:J26" si="15">(G24-F24)/F24</f>
        <v>-0.29587124840820844</v>
      </c>
      <c r="K24" s="38">
        <f t="shared" si="10"/>
        <v>4.4477782853137953</v>
      </c>
      <c r="L24" s="49">
        <f>kWh_in_MMBtu*(I24-H24)*Elec_source_E+(G24-F24)*Gas_source_E</f>
        <v>1.4478885055664072</v>
      </c>
      <c r="M24" s="50">
        <f>(I24-H24)*Elec_emissions/1000+(G24-F24)*Gas_emissions</f>
        <v>209.77419546553142</v>
      </c>
      <c r="N24" s="6"/>
      <c r="O24" s="16">
        <v>2</v>
      </c>
      <c r="P24" s="17" t="s">
        <v>23</v>
      </c>
      <c r="Q24" s="18">
        <v>3779</v>
      </c>
      <c r="R24" s="18">
        <v>1378</v>
      </c>
      <c r="S24" s="30">
        <v>41.332410955158259</v>
      </c>
      <c r="T24" s="31">
        <v>34.685441970475942</v>
      </c>
      <c r="U24" s="31">
        <v>308.66552224261363</v>
      </c>
      <c r="V24" s="30">
        <v>576.306237479125</v>
      </c>
      <c r="W24" s="37">
        <f t="shared" ref="W24:W26" si="16">(T24-S24)/S24</f>
        <v>-0.16081735449436152</v>
      </c>
      <c r="X24" s="38">
        <f t="shared" si="11"/>
        <v>0.86708976529663584</v>
      </c>
      <c r="Y24" s="49">
        <f>kWh_in_MMBtu*(V24-U24)*Elec_source_E+(T24-S24)*Gas_source_E</f>
        <v>-4.3798712867496592</v>
      </c>
      <c r="Z24" s="50">
        <f>(V24-U24)*Elec_emissions/1000+(T24-S24)*Gas_emissions</f>
        <v>-587.95484079441303</v>
      </c>
      <c r="AA24" s="6"/>
      <c r="AB24" s="16">
        <v>2</v>
      </c>
      <c r="AC24" s="17" t="s">
        <v>23</v>
      </c>
      <c r="AD24" s="18">
        <v>1341</v>
      </c>
      <c r="AE24" s="18">
        <v>443</v>
      </c>
      <c r="AF24" s="30">
        <v>43.586624344405195</v>
      </c>
      <c r="AG24" s="31">
        <v>12.407425112145543</v>
      </c>
      <c r="AH24" s="31">
        <v>331.43437048423544</v>
      </c>
      <c r="AI24" s="30">
        <v>5395.9626022499406</v>
      </c>
      <c r="AJ24" s="37">
        <f t="shared" ref="AJ24:AJ26" si="17">(AG24-AF24)/AF24</f>
        <v>-0.71533870083384499</v>
      </c>
      <c r="AK24" s="38">
        <f t="shared" si="12"/>
        <v>15.280636779964247</v>
      </c>
      <c r="AL24" s="49">
        <f>kWh_in_MMBtu*(AI24-AH24)*Elec_source_E+(AG24-AF24)*Gas_source_E</f>
        <v>20.234819684078879</v>
      </c>
      <c r="AM24" s="50">
        <f>(AI24-AH24)*Elec_emissions/1000+(AG24-AF24)*Gas_emissions</f>
        <v>2780.4817618451652</v>
      </c>
      <c r="AO24" s="16">
        <v>2</v>
      </c>
      <c r="AP24" s="17" t="s">
        <v>23</v>
      </c>
      <c r="AQ24" s="18">
        <v>133</v>
      </c>
      <c r="AR24" s="18">
        <v>51</v>
      </c>
      <c r="AS24" s="30">
        <v>71.832303980301887</v>
      </c>
      <c r="AT24" s="31">
        <v>63.14861253672418</v>
      </c>
      <c r="AU24" s="31">
        <v>514.68666538801892</v>
      </c>
      <c r="AV24" s="30">
        <v>648.56010892742734</v>
      </c>
      <c r="AW24" s="37">
        <f t="shared" ref="AW24:AW26" si="18">(AT24-AS24)/AS24</f>
        <v>-0.12088838812630848</v>
      </c>
      <c r="AX24" s="38">
        <f t="shared" si="13"/>
        <v>0.26010668731524667</v>
      </c>
      <c r="AY24" s="49">
        <f>kWh_in_MMBtu*(AV24-AU24)*Elec_source_E+(AT24-AS24)*Gas_source_E</f>
        <v>-8.0319928896085031</v>
      </c>
      <c r="AZ24" s="50">
        <f>(AV24-AU24)*Elec_emissions/1000+(AT24-AS24)*Gas_emissions</f>
        <v>-1081.8506552996232</v>
      </c>
      <c r="BA24" s="6"/>
      <c r="BB24" s="16">
        <v>2</v>
      </c>
      <c r="BC24" s="17" t="s">
        <v>23</v>
      </c>
      <c r="BD24" s="18">
        <v>46</v>
      </c>
      <c r="BE24" s="18">
        <v>6</v>
      </c>
      <c r="BF24" s="30">
        <v>79.344750103912261</v>
      </c>
      <c r="BG24" s="31">
        <v>16.913238757215435</v>
      </c>
      <c r="BH24" s="31">
        <v>541.14628393382907</v>
      </c>
      <c r="BI24" s="30">
        <v>10014.239547304745</v>
      </c>
      <c r="BJ24" s="37">
        <f t="shared" ref="BJ24:BJ26" si="19">(BG24-BF24)/BF24</f>
        <v>-0.78683859064316974</v>
      </c>
      <c r="BK24" s="38">
        <f t="shared" si="14"/>
        <v>17.505605313422571</v>
      </c>
      <c r="BL24" s="49">
        <f>kWh_in_MMBtu*(BI24-BH24)*Elec_source_E+(BG24-BF24)*Gas_source_E</f>
        <v>33.367293986330878</v>
      </c>
      <c r="BM24" s="50">
        <f>(BI24-BH24)*Elec_emissions/1000+(BG24-BF24)*Gas_emissions</f>
        <v>4596.4454369768791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2804</v>
      </c>
      <c r="F25" s="30">
        <v>42.881207194131932</v>
      </c>
      <c r="G25" s="31">
        <v>33.49730792906</v>
      </c>
      <c r="H25" s="31">
        <v>326.18283432417098</v>
      </c>
      <c r="I25" s="30">
        <v>1218.3118171901106</v>
      </c>
      <c r="J25" s="37">
        <f t="shared" si="15"/>
        <v>-0.21883477353119082</v>
      </c>
      <c r="K25" s="38">
        <f t="shared" si="10"/>
        <v>2.7350580379693223</v>
      </c>
      <c r="L25" s="49">
        <f>kWh_in_MMBtu*(I25-H25)*Elec_source_E+(G25-F25)*Gas_source_E</f>
        <v>-0.67743927667167902</v>
      </c>
      <c r="M25" s="50">
        <f>(I25-H25)*Elec_emissions/1000+(G25-F25)*Gas_emissions</f>
        <v>-82.277650878497752</v>
      </c>
      <c r="N25" s="6"/>
      <c r="O25" s="16">
        <v>3</v>
      </c>
      <c r="P25" s="17" t="s">
        <v>24</v>
      </c>
      <c r="Q25" s="18">
        <v>3779</v>
      </c>
      <c r="R25" s="18">
        <v>2014</v>
      </c>
      <c r="S25" s="30">
        <v>41.591405187286639</v>
      </c>
      <c r="T25" s="31">
        <v>35.849183222198974</v>
      </c>
      <c r="U25" s="31">
        <v>317.58338163770679</v>
      </c>
      <c r="V25" s="30">
        <v>506.15871656530931</v>
      </c>
      <c r="W25" s="37">
        <f t="shared" si="16"/>
        <v>-0.13806270644692972</v>
      </c>
      <c r="X25" s="38">
        <f t="shared" si="11"/>
        <v>0.59378212409969788</v>
      </c>
      <c r="Y25" s="49">
        <f>kWh_in_MMBtu*(V25-U25)*Elec_source_E+(T25-S25)*Gas_source_E</f>
        <v>-4.2401601874761337</v>
      </c>
      <c r="Z25" s="50">
        <f>(V25-U25)*Elec_emissions/1000+(T25-S25)*Gas_emissions</f>
        <v>-569.91809188315278</v>
      </c>
      <c r="AA25" s="6"/>
      <c r="AB25" s="16">
        <v>3</v>
      </c>
      <c r="AC25" s="17" t="s">
        <v>24</v>
      </c>
      <c r="AD25" s="18">
        <v>1341</v>
      </c>
      <c r="AE25" s="18">
        <v>701</v>
      </c>
      <c r="AF25" s="30">
        <v>42.186751922106076</v>
      </c>
      <c r="AG25" s="31">
        <v>22.964843012567325</v>
      </c>
      <c r="AH25" s="31">
        <v>323.1418317349985</v>
      </c>
      <c r="AI25" s="30">
        <v>3202.7053494386619</v>
      </c>
      <c r="AJ25" s="37">
        <f t="shared" si="17"/>
        <v>-0.45563851289215684</v>
      </c>
      <c r="AK25" s="38">
        <f t="shared" si="12"/>
        <v>8.911144379676383</v>
      </c>
      <c r="AL25" s="49">
        <f>kWh_in_MMBtu*(AI25-AH25)*Elec_source_E+(AG25-AF25)*Gas_source_E</f>
        <v>9.8763326267322924</v>
      </c>
      <c r="AM25" s="50">
        <f>(AI25-AH25)*Elec_emissions/1000+(AG25-AF25)*Gas_emissions</f>
        <v>1361.26474503893</v>
      </c>
      <c r="AO25" s="16">
        <v>3</v>
      </c>
      <c r="AP25" s="17" t="s">
        <v>24</v>
      </c>
      <c r="AQ25" s="18">
        <v>133</v>
      </c>
      <c r="AR25" s="18">
        <v>75</v>
      </c>
      <c r="AS25" s="30">
        <v>77.580947444273889</v>
      </c>
      <c r="AT25" s="31">
        <v>69.516218805371821</v>
      </c>
      <c r="AU25" s="31">
        <v>545.24604330469117</v>
      </c>
      <c r="AV25" s="30">
        <v>604.66405612444339</v>
      </c>
      <c r="AW25" s="37">
        <f t="shared" si="18"/>
        <v>-0.10395243812528757</v>
      </c>
      <c r="AX25" s="38">
        <f t="shared" si="13"/>
        <v>0.10897467950363209</v>
      </c>
      <c r="AY25" s="49">
        <f>kWh_in_MMBtu*(AV25-AU25)*Elec_source_E+(AT25-AS25)*Gas_source_E</f>
        <v>-8.1544330945480272</v>
      </c>
      <c r="AZ25" s="50">
        <f>(AV25-AU25)*Elec_emissions/1000+(AT25-AS25)*Gas_emissions</f>
        <v>-1099.1213192786843</v>
      </c>
      <c r="BA25" s="6"/>
      <c r="BB25" s="16">
        <v>3</v>
      </c>
      <c r="BC25" s="17" t="s">
        <v>24</v>
      </c>
      <c r="BD25" s="18">
        <v>46</v>
      </c>
      <c r="BE25" s="18">
        <v>14</v>
      </c>
      <c r="BF25" s="30">
        <v>77.309340673834029</v>
      </c>
      <c r="BG25" s="31">
        <v>29.580361525933771</v>
      </c>
      <c r="BH25" s="31">
        <v>541.9899666107068</v>
      </c>
      <c r="BI25" s="30">
        <v>7592.6018623355385</v>
      </c>
      <c r="BJ25" s="37">
        <f t="shared" si="19"/>
        <v>-0.61737661622633033</v>
      </c>
      <c r="BK25" s="38">
        <f t="shared" si="14"/>
        <v>13.008749847926705</v>
      </c>
      <c r="BL25" s="49">
        <f>kWh_in_MMBtu*(BI25-BH25)*Elec_source_E+(BG25-BF25)*Gas_source_E</f>
        <v>23.458299752962816</v>
      </c>
      <c r="BM25" s="50">
        <f>(BI25-BH25)*Elec_emissions/1000+(BG25-BF25)*Gas_emissions</f>
        <v>3235.4297616425656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4570</v>
      </c>
      <c r="F26" s="39">
        <v>48.457425748757444</v>
      </c>
      <c r="G26" s="40">
        <v>41.626287025316337</v>
      </c>
      <c r="H26" s="40">
        <v>359.20784092080811</v>
      </c>
      <c r="I26" s="39">
        <v>813.15793460230657</v>
      </c>
      <c r="J26" s="41">
        <f t="shared" si="15"/>
        <v>-0.14097196906123871</v>
      </c>
      <c r="K26" s="42">
        <f t="shared" si="10"/>
        <v>1.2637532981402193</v>
      </c>
      <c r="L26" s="51">
        <f>kWh_in_MMBtu*(I26-H26)*Elec_source_E+(G26-F26)*Gas_source_E</f>
        <v>-2.5860135678376928</v>
      </c>
      <c r="M26" s="52">
        <f>(I26-H26)*Elec_emissions/1000+(G26-F26)*Gas_emissions</f>
        <v>-344.13395613294404</v>
      </c>
      <c r="N26" s="6"/>
      <c r="O26" s="19">
        <v>4</v>
      </c>
      <c r="P26" s="14" t="s">
        <v>25</v>
      </c>
      <c r="Q26" s="13">
        <v>3779</v>
      </c>
      <c r="R26" s="13">
        <v>3612</v>
      </c>
      <c r="S26" s="39">
        <v>47.81601735539514</v>
      </c>
      <c r="T26" s="40">
        <v>42.898143084249369</v>
      </c>
      <c r="U26" s="40">
        <v>355.1065637164312</v>
      </c>
      <c r="V26" s="39">
        <v>504.30457145201461</v>
      </c>
      <c r="W26" s="41">
        <f t="shared" si="16"/>
        <v>-0.10284993487837775</v>
      </c>
      <c r="X26" s="42">
        <f t="shared" si="11"/>
        <v>0.42014995773134972</v>
      </c>
      <c r="Y26" s="51">
        <f>kWh_in_MMBtu*(V26-U26)*Elec_source_E+(T26-S26)*Gas_source_E</f>
        <v>-3.7631894824865597</v>
      </c>
      <c r="Z26" s="52">
        <f>(V26-U26)*Elec_emissions/1000+(T26-S26)*Gas_emissions</f>
        <v>-505.99361461088995</v>
      </c>
      <c r="AA26" s="6"/>
      <c r="AB26" s="19">
        <v>4</v>
      </c>
      <c r="AC26" s="14" t="s">
        <v>25</v>
      </c>
      <c r="AD26" s="13">
        <v>1341</v>
      </c>
      <c r="AE26" s="13">
        <v>814</v>
      </c>
      <c r="AF26" s="39">
        <v>41.89147553602033</v>
      </c>
      <c r="AG26" s="40">
        <v>27.335798936681414</v>
      </c>
      <c r="AH26" s="40">
        <v>322.15871507620966</v>
      </c>
      <c r="AI26" s="39">
        <v>2129.0959135858361</v>
      </c>
      <c r="AJ26" s="41">
        <f t="shared" si="17"/>
        <v>-0.34746153992172552</v>
      </c>
      <c r="AK26" s="42">
        <f t="shared" si="12"/>
        <v>5.6088415863037522</v>
      </c>
      <c r="AL26" s="51">
        <f>kWh_in_MMBtu*(AI26-AH26)*Elec_source_E+(AG26-AF26)*Gas_source_E</f>
        <v>3.4791351167386075</v>
      </c>
      <c r="AM26" s="52">
        <f>(AI26-AH26)*Elec_emissions/1000+(AG26-AF26)*Gas_emissions</f>
        <v>487.60222653017627</v>
      </c>
      <c r="AO26" s="19">
        <v>4</v>
      </c>
      <c r="AP26" s="14" t="s">
        <v>25</v>
      </c>
      <c r="AQ26" s="13">
        <v>133</v>
      </c>
      <c r="AR26" s="13">
        <v>125</v>
      </c>
      <c r="AS26" s="39">
        <v>104.32418130483222</v>
      </c>
      <c r="AT26" s="40">
        <v>95.770201816863718</v>
      </c>
      <c r="AU26" s="40">
        <v>686.76853244933693</v>
      </c>
      <c r="AV26" s="39">
        <v>788.69199263909604</v>
      </c>
      <c r="AW26" s="41">
        <f t="shared" si="18"/>
        <v>-8.1994216307090168E-2</v>
      </c>
      <c r="AX26" s="42">
        <f t="shared" si="13"/>
        <v>0.14841020718618617</v>
      </c>
      <c r="AY26" s="51">
        <f>kWh_in_MMBtu*(AV26-AU26)*Elec_source_E+(AT26-AS26)*Gas_source_E</f>
        <v>-8.2326590116618927</v>
      </c>
      <c r="AZ26" s="52">
        <f>(AV26-AU26)*Elec_emissions/1000+(AT26-AS26)*Gas_emissions</f>
        <v>-1109.2382736154605</v>
      </c>
      <c r="BA26" s="6"/>
      <c r="BB26" s="19">
        <v>4</v>
      </c>
      <c r="BC26" s="14" t="s">
        <v>25</v>
      </c>
      <c r="BD26" s="13">
        <v>46</v>
      </c>
      <c r="BE26" s="13">
        <v>19</v>
      </c>
      <c r="BF26" s="39">
        <v>84.147222879441514</v>
      </c>
      <c r="BG26" s="40">
        <v>55.864385464215538</v>
      </c>
      <c r="BH26" s="40">
        <v>571.14022295489951</v>
      </c>
      <c r="BI26" s="39">
        <v>3311.2145425847489</v>
      </c>
      <c r="BJ26" s="41">
        <f t="shared" si="19"/>
        <v>-0.33611135872834513</v>
      </c>
      <c r="BK26" s="42">
        <f t="shared" si="14"/>
        <v>4.7975509507167411</v>
      </c>
      <c r="BL26" s="51">
        <f>kWh_in_MMBtu*(BI26-BH26)*Elec_source_E+(BG26-BF26)*Gas_source_E</f>
        <v>-1.493431728639834</v>
      </c>
      <c r="BM26" s="52">
        <f>(BI26-BH26)*Elec_emissions/1000+(BG26-BF26)*Gas_emissions</f>
        <v>-173.50903929641709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47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47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47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47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47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2861</v>
      </c>
      <c r="F38" s="30">
        <v>27.082968987971409</v>
      </c>
      <c r="G38" s="30">
        <v>17.479944951587512</v>
      </c>
      <c r="H38" s="30">
        <v>265.61510190073363</v>
      </c>
      <c r="I38" s="30">
        <v>1568.8456634775778</v>
      </c>
      <c r="J38" s="32">
        <f>(G38-F38)/F38</f>
        <v>-0.35457796523892821</v>
      </c>
      <c r="K38" s="36">
        <f t="shared" ref="K38:K41" si="20">(I38-H38)/H38</f>
        <v>4.906462592868273</v>
      </c>
      <c r="L38" s="49">
        <f>kWh_in_MMBtu*(I38-H38)*Elec_source_E+(G38-F38)*Gas_source_E</f>
        <v>3.4849120201137911</v>
      </c>
      <c r="M38" s="50">
        <f>(I38-H38)*Elec_emissions/1000+(G38-F38)*Gas_emissions</f>
        <v>483.25270318429875</v>
      </c>
      <c r="N38" s="6"/>
      <c r="O38" s="16">
        <v>1</v>
      </c>
      <c r="P38" s="17" t="s">
        <v>22</v>
      </c>
      <c r="Q38" s="18">
        <v>3462</v>
      </c>
      <c r="R38" s="18">
        <v>2676</v>
      </c>
      <c r="S38" s="30">
        <v>26.283780789656053</v>
      </c>
      <c r="T38" s="30">
        <v>17.592681277869346</v>
      </c>
      <c r="U38" s="30">
        <v>260.71048179694264</v>
      </c>
      <c r="V38" s="30">
        <v>1392.0519234411729</v>
      </c>
      <c r="W38" s="32">
        <f>(T38-S38)/S38</f>
        <v>-0.33066397796191777</v>
      </c>
      <c r="X38" s="36">
        <f t="shared" ref="X38:X41" si="21">(V38-U38)/U38</f>
        <v>4.3394551452111862</v>
      </c>
      <c r="Y38" s="49">
        <f>kWh_in_MMBtu*(V38-U38)*Elec_source_E+(T38-S38)*Gas_source_E</f>
        <v>2.638688333919081</v>
      </c>
      <c r="Z38" s="50">
        <f>(V38-U38)*Elec_emissions/1000+(T38-S38)*Gas_emissions</f>
        <v>367.37882791806464</v>
      </c>
      <c r="AA38" s="6"/>
      <c r="AB38" s="16">
        <v>1</v>
      </c>
      <c r="AC38" s="17" t="s">
        <v>22</v>
      </c>
      <c r="AD38" s="18">
        <v>1135</v>
      </c>
      <c r="AE38" s="18">
        <v>124</v>
      </c>
      <c r="AF38" s="30">
        <v>29.657759630379367</v>
      </c>
      <c r="AG38" s="30">
        <v>2.9910763615851903</v>
      </c>
      <c r="AH38" s="30">
        <v>270.44211484010197</v>
      </c>
      <c r="AI38" s="30">
        <v>5070.9563188693483</v>
      </c>
      <c r="AJ38" s="32">
        <f>(AG38-AF38)/AF38</f>
        <v>-0.8991469214511626</v>
      </c>
      <c r="AK38" s="36">
        <f t="shared" ref="AK38:AK41" si="22">(AI38-AH38)/AH38</f>
        <v>17.7506162709441</v>
      </c>
      <c r="AL38" s="49">
        <f>kWh_in_MMBtu*(AI38-AH38)*Elec_source_E+(AG38-AF38)*Gas_source_E</f>
        <v>22.326963998251546</v>
      </c>
      <c r="AM38" s="50">
        <f>(AI38-AH38)*Elec_emissions/1000+(AG38-AF38)*Gas_emissions</f>
        <v>3059.9452121457807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41.987113738967274</v>
      </c>
      <c r="AU38" s="30">
        <v>470.96286900339044</v>
      </c>
      <c r="AV38" s="30">
        <v>2205.5395498518706</v>
      </c>
      <c r="AW38" s="32">
        <f>(AT38-AS38)/AS38</f>
        <v>-0.26219879536507273</v>
      </c>
      <c r="AX38" s="36">
        <f t="shared" ref="AX38:AX41" si="23">(AV38-AU38)/AU38</f>
        <v>3.6830433883652787</v>
      </c>
      <c r="AY38" s="49">
        <f>kWh_in_MMBtu*(AV38-AU38)*Elec_source_E+(AT38-AS38)*Gas_source_E</f>
        <v>2.3058979048340689</v>
      </c>
      <c r="AZ38" s="50">
        <f>(AV38-AU38)*Elec_emissions/1000+(AT38-AS38)*Gas_emissions</f>
        <v>328.63990156487716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2999</v>
      </c>
      <c r="F39" s="30">
        <v>27.377108492873749</v>
      </c>
      <c r="G39" s="31">
        <v>17.455386846466808</v>
      </c>
      <c r="H39" s="31">
        <v>268.03809128937473</v>
      </c>
      <c r="I39" s="30">
        <v>1579.6773322158751</v>
      </c>
      <c r="J39" s="37">
        <f t="shared" ref="J39:J41" si="25">(G39-F39)/F39</f>
        <v>-0.36240940671252997</v>
      </c>
      <c r="K39" s="38">
        <f t="shared" si="20"/>
        <v>4.8934807534890652</v>
      </c>
      <c r="L39" s="49">
        <f>kWh_in_MMBtu*(I39-H39)*Elec_source_E+(G39-F39)*Gas_source_E</f>
        <v>3.2275537967050862</v>
      </c>
      <c r="M39" s="50">
        <f>(I39-H39)*Elec_emissions/1000+(G39-F39)*Gas_emissions</f>
        <v>448.63037428531152</v>
      </c>
      <c r="N39" s="6"/>
      <c r="O39" s="16">
        <v>2</v>
      </c>
      <c r="P39" s="17" t="s">
        <v>23</v>
      </c>
      <c r="Q39" s="18">
        <v>3462</v>
      </c>
      <c r="R39" s="18">
        <v>2789</v>
      </c>
      <c r="S39" s="30">
        <v>26.643382237870004</v>
      </c>
      <c r="T39" s="31">
        <v>17.691496732241056</v>
      </c>
      <c r="U39" s="31">
        <v>263.54536866590831</v>
      </c>
      <c r="V39" s="30">
        <v>1389.450794558948</v>
      </c>
      <c r="W39" s="37">
        <f t="shared" ref="W39:W41" si="26">(T39-S39)/S39</f>
        <v>-0.33598908072958694</v>
      </c>
      <c r="X39" s="38">
        <f t="shared" si="21"/>
        <v>4.2721503003163352</v>
      </c>
      <c r="Y39" s="49">
        <f>kWh_in_MMBtu*(V39-U39)*Elec_source_E+(T39-S39)*Gas_source_E</f>
        <v>2.296234359189123</v>
      </c>
      <c r="Z39" s="50">
        <f>(V39-U39)*Elec_emissions/1000+(T39-S39)*Gas_emissions</f>
        <v>321.13931992102425</v>
      </c>
      <c r="AA39" s="6"/>
      <c r="AB39" s="16">
        <v>2</v>
      </c>
      <c r="AC39" s="17" t="s">
        <v>23</v>
      </c>
      <c r="AD39" s="18">
        <v>1135</v>
      </c>
      <c r="AE39" s="18">
        <v>146</v>
      </c>
      <c r="AF39" s="30">
        <v>28.675920438409335</v>
      </c>
      <c r="AG39" s="31">
        <v>2.6415547269695017</v>
      </c>
      <c r="AH39" s="31">
        <v>267.62631574974955</v>
      </c>
      <c r="AI39" s="30">
        <v>4952.5058102795074</v>
      </c>
      <c r="AJ39" s="37">
        <f t="shared" ref="AJ39:AJ41" si="27">(AG39-AF39)/AF39</f>
        <v>-0.90788247817038403</v>
      </c>
      <c r="AK39" s="38">
        <f t="shared" si="22"/>
        <v>17.505302052995667</v>
      </c>
      <c r="AL39" s="49">
        <f>kWh_in_MMBtu*(AI39-AH39)*Elec_source_E+(AG39-AF39)*Gas_source_E</f>
        <v>21.778220744981194</v>
      </c>
      <c r="AM39" s="50">
        <f>(AI39-AH39)*Elec_emissions/1000+(AG39-AF39)*Gas_emissions</f>
        <v>2984.7630254646119</v>
      </c>
      <c r="AO39" s="16">
        <v>2</v>
      </c>
      <c r="AP39" s="17" t="s">
        <v>23</v>
      </c>
      <c r="AQ39" s="18">
        <v>78</v>
      </c>
      <c r="AR39" s="18">
        <v>64</v>
      </c>
      <c r="AS39" s="30">
        <v>56.388608198456645</v>
      </c>
      <c r="AT39" s="31">
        <v>40.960215253063865</v>
      </c>
      <c r="AU39" s="31">
        <v>464.7618823148876</v>
      </c>
      <c r="AV39" s="30">
        <v>2175.1282029636232</v>
      </c>
      <c r="AW39" s="37">
        <f t="shared" ref="AW39:AW41" si="28">(AT39-AS39)/AS39</f>
        <v>-0.27360833044669924</v>
      </c>
      <c r="AX39" s="38">
        <f t="shared" si="23"/>
        <v>3.6800916463496041</v>
      </c>
      <c r="AY39" s="49">
        <f>kWh_in_MMBtu*(AV39-AU39)*Elec_source_E+(AT39-AS39)*Gas_source_E</f>
        <v>1.49399968394534</v>
      </c>
      <c r="AZ39" s="50">
        <f>(AV39-AU39)*Elec_emissions/1000+(AT39-AS39)*Gas_emissions</f>
        <v>218.89886725052293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3568</v>
      </c>
      <c r="F40" s="30">
        <v>28.281505143613636</v>
      </c>
      <c r="G40" s="31">
        <v>17.212260775764058</v>
      </c>
      <c r="H40" s="31">
        <v>275.04823090772203</v>
      </c>
      <c r="I40" s="30">
        <v>1718.1678177698313</v>
      </c>
      <c r="J40" s="37">
        <f t="shared" si="25"/>
        <v>-0.39139516484854309</v>
      </c>
      <c r="K40" s="38">
        <f t="shared" si="20"/>
        <v>5.2467873801605078</v>
      </c>
      <c r="L40" s="49">
        <f>kWh_in_MMBtu*(I40-H40)*Elec_source_E+(G40-F40)*Gas_source_E</f>
        <v>3.3843646384522668</v>
      </c>
      <c r="M40" s="50">
        <f>(I40-H40)*Elec_emissions/1000+(G40-F40)*Gas_emissions</f>
        <v>471.11695722361901</v>
      </c>
      <c r="N40" s="6"/>
      <c r="O40" s="16">
        <v>3</v>
      </c>
      <c r="P40" s="17" t="s">
        <v>24</v>
      </c>
      <c r="Q40" s="18">
        <v>3462</v>
      </c>
      <c r="R40" s="18">
        <v>3171</v>
      </c>
      <c r="S40" s="30">
        <v>27.786526892413121</v>
      </c>
      <c r="T40" s="31">
        <v>18.264870078693178</v>
      </c>
      <c r="U40" s="31">
        <v>271.72366216405635</v>
      </c>
      <c r="V40" s="30">
        <v>1425.3037805917083</v>
      </c>
      <c r="W40" s="37">
        <f t="shared" si="26"/>
        <v>-0.34267171462583013</v>
      </c>
      <c r="X40" s="38">
        <f t="shared" si="21"/>
        <v>4.2454164986601883</v>
      </c>
      <c r="Y40" s="49">
        <f>kWh_in_MMBtu*(V40-U40)*Elec_source_E+(T40-S40)*Gas_source_E</f>
        <v>1.9714651080722323</v>
      </c>
      <c r="Z40" s="50">
        <f>(V40-U40)*Elec_emissions/1000+(T40-S40)*Gas_emissions</f>
        <v>277.62194057697434</v>
      </c>
      <c r="AA40" s="6"/>
      <c r="AB40" s="16">
        <v>3</v>
      </c>
      <c r="AC40" s="17" t="s">
        <v>24</v>
      </c>
      <c r="AD40" s="18">
        <v>1135</v>
      </c>
      <c r="AE40" s="18">
        <v>321</v>
      </c>
      <c r="AF40" s="30">
        <v>25.952187627480914</v>
      </c>
      <c r="AG40" s="31">
        <v>0.47619296441940723</v>
      </c>
      <c r="AH40" s="31">
        <v>260.81330881246259</v>
      </c>
      <c r="AI40" s="30">
        <v>4559.4622903763811</v>
      </c>
      <c r="AJ40" s="37">
        <f t="shared" si="27"/>
        <v>-0.981651143585477</v>
      </c>
      <c r="AK40" s="38">
        <f t="shared" si="22"/>
        <v>16.481708702429966</v>
      </c>
      <c r="AL40" s="49">
        <f>kWh_in_MMBtu*(AI40-AH40)*Elec_source_E+(AG40-AF40)*Gas_source_E</f>
        <v>18.251914119792104</v>
      </c>
      <c r="AM40" s="50">
        <f>(AI40-AH40)*Elec_emissions/1000+(AG40-AF40)*Gas_emissions</f>
        <v>2505.2644037238965</v>
      </c>
      <c r="AO40" s="16">
        <v>3</v>
      </c>
      <c r="AP40" s="17" t="s">
        <v>24</v>
      </c>
      <c r="AQ40" s="18">
        <v>78</v>
      </c>
      <c r="AR40" s="18">
        <v>74</v>
      </c>
      <c r="AS40" s="30">
        <v>59.283775430394563</v>
      </c>
      <c r="AT40" s="31">
        <v>44.512406695040831</v>
      </c>
      <c r="AU40" s="31">
        <v>477.38204231206601</v>
      </c>
      <c r="AV40" s="30">
        <v>1907.7284021644323</v>
      </c>
      <c r="AW40" s="37">
        <f t="shared" si="28"/>
        <v>-0.24916376577090446</v>
      </c>
      <c r="AX40" s="38">
        <f t="shared" si="23"/>
        <v>2.9962299229457501</v>
      </c>
      <c r="AY40" s="49">
        <f>kWh_in_MMBtu*(AV40-AU40)*Elec_source_E+(AT40-AS40)*Gas_source_E</f>
        <v>-0.78769934418907184</v>
      </c>
      <c r="AZ40" s="50">
        <f>(AV40-AU40)*Elec_emissions/1000+(AT40-AS40)*Gas_emissions</f>
        <v>-91.667596871658134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24.333695689228449</v>
      </c>
      <c r="BH40" s="31">
        <v>344.50594831857825</v>
      </c>
      <c r="BI40" s="30">
        <v>3012.5942877287794</v>
      </c>
      <c r="BJ40" s="37">
        <f t="shared" si="29"/>
        <v>-0.3892295379025375</v>
      </c>
      <c r="BK40" s="38">
        <f t="shared" si="24"/>
        <v>7.7446800336315658</v>
      </c>
      <c r="BL40" s="49">
        <f>kWh_in_MMBtu*(BI40-BH40)*Elec_source_E+(BG40-BF40)*Gas_source_E</f>
        <v>11.661245658609289</v>
      </c>
      <c r="BM40" s="50">
        <f>(BI40-BH40)*Elec_emissions/1000+(BG40-BF40)*Gas_emissions</f>
        <v>1599.8291887002447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3876</v>
      </c>
      <c r="F41" s="39">
        <v>28.515705833849413</v>
      </c>
      <c r="G41" s="40">
        <v>16.145279572371845</v>
      </c>
      <c r="H41" s="40">
        <v>276.37171187415754</v>
      </c>
      <c r="I41" s="39">
        <v>1788.4012123445675</v>
      </c>
      <c r="J41" s="41">
        <f t="shared" si="25"/>
        <v>-0.43381097888845949</v>
      </c>
      <c r="K41" s="42">
        <f t="shared" si="20"/>
        <v>5.4709995108287126</v>
      </c>
      <c r="L41" s="51">
        <f>kWh_in_MMBtu*(I41-H41)*Elec_source_E+(G41-F41)*Gas_source_E</f>
        <v>2.7038164884004701</v>
      </c>
      <c r="M41" s="52">
        <f>(I41-H41)*Elec_emissions/1000+(G41-F41)*Gas_emissions</f>
        <v>380.03823324677342</v>
      </c>
      <c r="N41" s="6"/>
      <c r="O41" s="19">
        <v>4</v>
      </c>
      <c r="P41" s="14" t="s">
        <v>25</v>
      </c>
      <c r="Q41" s="13">
        <v>3462</v>
      </c>
      <c r="R41" s="13">
        <v>3261</v>
      </c>
      <c r="S41" s="39">
        <v>28.035309776449751</v>
      </c>
      <c r="T41" s="40">
        <v>17.028800926907305</v>
      </c>
      <c r="U41" s="40">
        <v>273.06936665153989</v>
      </c>
      <c r="V41" s="39">
        <v>1513.3066803041913</v>
      </c>
      <c r="W41" s="41">
        <f t="shared" si="26"/>
        <v>-0.39259451517771865</v>
      </c>
      <c r="X41" s="42">
        <f t="shared" si="21"/>
        <v>4.5418397854758323</v>
      </c>
      <c r="Y41" s="51">
        <f>kWh_in_MMBtu*(V41-U41)*Elec_source_E+(T41-S41)*Gas_source_E</f>
        <v>1.2807164736794459</v>
      </c>
      <c r="Z41" s="52">
        <f>(V41-U41)*Elec_emissions/1000+(T41-S41)*Gas_emissions</f>
        <v>185.34825316821571</v>
      </c>
      <c r="AA41" s="6"/>
      <c r="AB41" s="19">
        <v>4</v>
      </c>
      <c r="AC41" s="14" t="s">
        <v>25</v>
      </c>
      <c r="AD41" s="13">
        <v>1135</v>
      </c>
      <c r="AE41" s="13">
        <v>528</v>
      </c>
      <c r="AF41" s="39">
        <v>26.314217847391461</v>
      </c>
      <c r="AG41" s="40">
        <v>5.715460908990158</v>
      </c>
      <c r="AH41" s="40">
        <v>263.78197420604067</v>
      </c>
      <c r="AI41" s="39">
        <v>3536.0734547068828</v>
      </c>
      <c r="AJ41" s="41">
        <f t="shared" si="27"/>
        <v>-0.78279951385457058</v>
      </c>
      <c r="AK41" s="42">
        <f t="shared" si="22"/>
        <v>12.405288459721847</v>
      </c>
      <c r="AL41" s="51">
        <f>kWh_in_MMBtu*(AI41-AH41)*Elec_source_E+(AG41-AF41)*Gas_source_E</f>
        <v>12.580060152782544</v>
      </c>
      <c r="AM41" s="52">
        <f>(AI41-AH41)*Elec_emissions/1000+(AG41-AF41)*Gas_emissions</f>
        <v>1729.8945427032331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61.934358290384957</v>
      </c>
      <c r="AT41" s="40">
        <v>48.673667710112539</v>
      </c>
      <c r="AU41" s="40">
        <v>490.54576098087114</v>
      </c>
      <c r="AV41" s="39">
        <v>1393.4226786735871</v>
      </c>
      <c r="AW41" s="41">
        <f t="shared" si="28"/>
        <v>-0.21410879108649911</v>
      </c>
      <c r="AX41" s="42">
        <f t="shared" si="23"/>
        <v>1.8405559470891519</v>
      </c>
      <c r="AY41" s="51">
        <f>kWh_in_MMBtu*(AV41-AU41)*Elec_source_E+(AT41-AS41)*Gas_source_E</f>
        <v>-4.7880758893993978</v>
      </c>
      <c r="AZ41" s="52">
        <f>(AV41-AU41)*Elec_emissions/1000+(AT41-AS41)*Gas_emissions</f>
        <v>-636.53847697483616</v>
      </c>
      <c r="BA41" s="6"/>
      <c r="BB41" s="19">
        <v>4</v>
      </c>
      <c r="BC41" s="14" t="s">
        <v>25</v>
      </c>
      <c r="BD41" s="13">
        <v>26</v>
      </c>
      <c r="BE41" s="13">
        <v>9</v>
      </c>
      <c r="BF41" s="39">
        <v>42.104851213876572</v>
      </c>
      <c r="BG41" s="40">
        <v>25.986039836996277</v>
      </c>
      <c r="BH41" s="40">
        <v>355.34431514057991</v>
      </c>
      <c r="BI41" s="39">
        <v>2357.3623948659706</v>
      </c>
      <c r="BJ41" s="41">
        <f t="shared" si="29"/>
        <v>-0.38282551563958478</v>
      </c>
      <c r="BK41" s="42">
        <f t="shared" si="24"/>
        <v>5.6340230993518503</v>
      </c>
      <c r="BL41" s="51">
        <f>kWh_in_MMBtu*(BI41-BH41)*Elec_source_E+(BG41-BF41)*Gas_source_E</f>
        <v>3.8638274528367198</v>
      </c>
      <c r="BM41" s="52">
        <f>(BI41-BH41)*Elec_emissions/1000+(BG41-BF41)*Gas_emissions</f>
        <v>541.46901551931433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47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47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47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577</v>
      </c>
      <c r="F53" s="30">
        <v>31.936781874378386</v>
      </c>
      <c r="G53" s="30">
        <v>23.574711195275931</v>
      </c>
      <c r="H53" s="30">
        <v>279.9278770502392</v>
      </c>
      <c r="I53" s="30">
        <v>1536.6940725675913</v>
      </c>
      <c r="J53" s="32">
        <f>(G53-F53)/F53</f>
        <v>-0.26183197518128815</v>
      </c>
      <c r="K53" s="36">
        <f t="shared" ref="K53:K56" si="30">(I53-H53)/H53</f>
        <v>4.4896071400984399</v>
      </c>
      <c r="L53" s="49">
        <f>kWh_in_MMBtu*(I53-H53)*Elec_source_E+(G53-F53)*Gas_source_E</f>
        <v>4.3401100289399075</v>
      </c>
      <c r="M53" s="50">
        <f>(I53-H53)*Elec_emissions/1000+(G53-F53)*Gas_emissions</f>
        <v>598.11365845416913</v>
      </c>
      <c r="O53" s="16">
        <v>1</v>
      </c>
      <c r="P53" s="17" t="s">
        <v>22</v>
      </c>
      <c r="Q53" s="18">
        <v>794</v>
      </c>
      <c r="R53" s="18">
        <v>182</v>
      </c>
      <c r="S53" s="30">
        <v>43.306915768168516</v>
      </c>
      <c r="T53" s="30">
        <v>34.508266941808671</v>
      </c>
      <c r="U53" s="30">
        <v>316.88297138873537</v>
      </c>
      <c r="V53" s="30">
        <v>1014.0110552283518</v>
      </c>
      <c r="W53" s="32">
        <f>(T53-S53)/S53</f>
        <v>-0.20316960167426734</v>
      </c>
      <c r="X53" s="36">
        <f t="shared" ref="X53:X56" si="31">(V53-U53)/U53</f>
        <v>2.1999543894216278</v>
      </c>
      <c r="Y53" s="49">
        <f>kWh_in_MMBtu*(V53-U53)*Elec_source_E+(T53-S53)*Gas_source_E</f>
        <v>-2.1271692637084065</v>
      </c>
      <c r="Z53" s="50">
        <f>(V53-U53)*Elec_emissions/1000+(T53-S53)*Gas_emissions</f>
        <v>-279.77714357209481</v>
      </c>
      <c r="AB53" s="16">
        <v>1</v>
      </c>
      <c r="AC53" s="17" t="s">
        <v>22</v>
      </c>
      <c r="AD53" s="18">
        <v>661</v>
      </c>
      <c r="AE53" s="18">
        <v>395</v>
      </c>
      <c r="AF53" s="30">
        <v>26.697884738505465</v>
      </c>
      <c r="AG53" s="30">
        <v>18.53697158548108</v>
      </c>
      <c r="AH53" s="30">
        <v>262.90046649427364</v>
      </c>
      <c r="AI53" s="30">
        <v>1287.5289905335685</v>
      </c>
      <c r="AJ53" s="32">
        <f>(AG53-AF53)/AF53</f>
        <v>-0.30567639470156877</v>
      </c>
      <c r="AK53" s="36">
        <f t="shared" ref="AK53:AK56" si="32">(AI53-AH53)/AH53</f>
        <v>3.8974009354282102</v>
      </c>
      <c r="AL53" s="49">
        <f>kWh_in_MMBtu*(AI53-AH53)*Elec_source_E+(AG53-AF53)*Gas_source_E</f>
        <v>2.0741375584548187</v>
      </c>
      <c r="AM53" s="50">
        <f>(AI53-AH53)*Elec_emissions/1000+(AG53-AF53)*Gas_emissions</f>
        <v>290.15564045855012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661</v>
      </c>
      <c r="F54" s="30">
        <v>32.375630678365255</v>
      </c>
      <c r="G54" s="31">
        <v>24.217252532003066</v>
      </c>
      <c r="H54" s="31">
        <v>283.51770121800075</v>
      </c>
      <c r="I54" s="30">
        <v>1485.9502226993518</v>
      </c>
      <c r="J54" s="37">
        <f t="shared" ref="J54:J56" si="35">(G54-F54)/F54</f>
        <v>-0.25199132728598728</v>
      </c>
      <c r="K54" s="38">
        <f t="shared" si="30"/>
        <v>4.2411197477817577</v>
      </c>
      <c r="L54" s="49">
        <f>kWh_in_MMBtu*(I54-H54)*Elec_source_E+(G54-F54)*Gas_source_E</f>
        <v>3.9804460036799512</v>
      </c>
      <c r="M54" s="50">
        <f>(I54-H54)*Elec_emissions/1000+(G54-F54)*Gas_emissions</f>
        <v>549.05529871864269</v>
      </c>
      <c r="O54" s="16">
        <v>2</v>
      </c>
      <c r="P54" s="17" t="s">
        <v>23</v>
      </c>
      <c r="Q54" s="18">
        <v>794</v>
      </c>
      <c r="R54" s="18">
        <v>237</v>
      </c>
      <c r="S54" s="30">
        <v>42.369178250196448</v>
      </c>
      <c r="T54" s="31">
        <v>34.407653135869694</v>
      </c>
      <c r="U54" s="31">
        <v>316.58908901563979</v>
      </c>
      <c r="V54" s="30">
        <v>927.25989905848189</v>
      </c>
      <c r="W54" s="37">
        <f t="shared" ref="W54:W56" si="36">(T54-S54)/S54</f>
        <v>-0.18790841463369282</v>
      </c>
      <c r="X54" s="38">
        <f t="shared" si="31"/>
        <v>1.9289066845025551</v>
      </c>
      <c r="Y54" s="49">
        <f>kWh_in_MMBtu*(V54-U54)*Elec_source_E+(T54-S54)*Gas_source_E</f>
        <v>-2.1403041707679611</v>
      </c>
      <c r="Z54" s="50">
        <f>(V54-U54)*Elec_emissions/1000+(T54-S54)*Gas_emissions</f>
        <v>-282.42883400374046</v>
      </c>
      <c r="AB54" s="16">
        <v>2</v>
      </c>
      <c r="AC54" s="17" t="s">
        <v>23</v>
      </c>
      <c r="AD54" s="18">
        <v>661</v>
      </c>
      <c r="AE54" s="18">
        <v>424</v>
      </c>
      <c r="AF54" s="30">
        <v>26.789614700714345</v>
      </c>
      <c r="AG54" s="31">
        <v>18.521203137860667</v>
      </c>
      <c r="AH54" s="31">
        <v>265.03204341601838</v>
      </c>
      <c r="AI54" s="30">
        <v>1268.0174641987194</v>
      </c>
      <c r="AJ54" s="37">
        <f t="shared" ref="AJ54:AJ56" si="37">(AG54-AF54)/AF54</f>
        <v>-0.30864242189467556</v>
      </c>
      <c r="AK54" s="38">
        <f t="shared" si="32"/>
        <v>3.7843930411400253</v>
      </c>
      <c r="AL54" s="49">
        <f>kWh_in_MMBtu*(AI54-AH54)*Elec_source_E+(AG54-AF54)*Gas_source_E</f>
        <v>1.7252561872342991</v>
      </c>
      <c r="AM54" s="50">
        <f>(AI54-AH54)*Elec_emissions/1000+(AG54-AF54)*Gas_emissions</f>
        <v>242.8843020785564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879</v>
      </c>
      <c r="F55" s="30">
        <v>33.931450874892377</v>
      </c>
      <c r="G55" s="31">
        <v>26.298999197727337</v>
      </c>
      <c r="H55" s="31">
        <v>294.53571391503965</v>
      </c>
      <c r="I55" s="30">
        <v>1374.7236343910902</v>
      </c>
      <c r="J55" s="37">
        <f t="shared" si="35"/>
        <v>-0.2249373805236452</v>
      </c>
      <c r="K55" s="38">
        <f t="shared" si="30"/>
        <v>3.6674259502113769</v>
      </c>
      <c r="L55" s="49">
        <f>kWh_in_MMBtu*(I55-H55)*Elec_source_E+(G55-F55)*Gas_source_E</f>
        <v>3.2449718695349681</v>
      </c>
      <c r="M55" s="50">
        <f>(I55-H55)*Elec_emissions/1000+(G55-F55)*Gas_emissions</f>
        <v>448.62283982891654</v>
      </c>
      <c r="O55" s="16">
        <v>3</v>
      </c>
      <c r="P55" s="17" t="s">
        <v>24</v>
      </c>
      <c r="Q55" s="18">
        <v>794</v>
      </c>
      <c r="R55" s="18">
        <v>367</v>
      </c>
      <c r="S55" s="30">
        <v>42.509683184197229</v>
      </c>
      <c r="T55" s="31">
        <v>36.329134021537392</v>
      </c>
      <c r="U55" s="31">
        <v>322.99760147514212</v>
      </c>
      <c r="V55" s="30">
        <v>683.88574926256342</v>
      </c>
      <c r="W55" s="37">
        <f t="shared" si="36"/>
        <v>-0.14539156022121158</v>
      </c>
      <c r="X55" s="38">
        <f t="shared" si="31"/>
        <v>1.1173090640278183</v>
      </c>
      <c r="Y55" s="49">
        <f>kWh_in_MMBtu*(V55-U55)*Elec_source_E+(T55-S55)*Gas_source_E</f>
        <v>-2.8731794162711033</v>
      </c>
      <c r="Z55" s="50">
        <f>(V55-U55)*Elec_emissions/1000+(T55-S55)*Gas_emissions</f>
        <v>-383.80936002808539</v>
      </c>
      <c r="AB55" s="16">
        <v>3</v>
      </c>
      <c r="AC55" s="17" t="s">
        <v>24</v>
      </c>
      <c r="AD55" s="18">
        <v>661</v>
      </c>
      <c r="AE55" s="18">
        <v>512</v>
      </c>
      <c r="AF55" s="30">
        <v>27.782600762558683</v>
      </c>
      <c r="AG55" s="31">
        <v>19.109429900191685</v>
      </c>
      <c r="AH55" s="31">
        <v>274.13432185535646</v>
      </c>
      <c r="AI55" s="30">
        <v>1260.8526298930801</v>
      </c>
      <c r="AJ55" s="37">
        <f t="shared" si="37"/>
        <v>-0.31217994803623378</v>
      </c>
      <c r="AK55" s="38">
        <f t="shared" si="32"/>
        <v>3.5993971909812634</v>
      </c>
      <c r="AL55" s="49">
        <f>kWh_in_MMBtu*(AI55-AH55)*Elec_source_E+(AG55-AF55)*Gas_source_E</f>
        <v>1.1099150656916397</v>
      </c>
      <c r="AM55" s="50">
        <f>(AI55-AH55)*Elec_emissions/1000+(AG55-AF55)*Gas_emissions</f>
        <v>159.73230311890165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1264</v>
      </c>
      <c r="F56" s="39">
        <v>41.317299904277846</v>
      </c>
      <c r="G56" s="40">
        <v>33.905433001466463</v>
      </c>
      <c r="H56" s="40">
        <v>332.1454184162032</v>
      </c>
      <c r="I56" s="39">
        <v>1358.9816541814512</v>
      </c>
      <c r="J56" s="41">
        <f t="shared" si="35"/>
        <v>-0.17938894651835621</v>
      </c>
      <c r="K56" s="42">
        <f t="shared" si="30"/>
        <v>3.0915261172699511</v>
      </c>
      <c r="L56" s="51">
        <f>kWh_in_MMBtu*(I56-H56)*Elec_source_E+(G56-F56)*Gas_source_E</f>
        <v>2.9142334310955285</v>
      </c>
      <c r="M56" s="52">
        <f>(I56-H56)*Elec_emissions/1000+(G56-F56)*Gas_emissions</f>
        <v>403.47545208939732</v>
      </c>
      <c r="O56" s="19">
        <v>4</v>
      </c>
      <c r="P56" s="14" t="s">
        <v>25</v>
      </c>
      <c r="Q56" s="13">
        <v>794</v>
      </c>
      <c r="R56" s="13">
        <v>707</v>
      </c>
      <c r="S56" s="39">
        <v>51.455688621945058</v>
      </c>
      <c r="T56" s="40">
        <v>46.357780968935806</v>
      </c>
      <c r="U56" s="40">
        <v>374.41454541668907</v>
      </c>
      <c r="V56" s="39">
        <v>634.32664109357074</v>
      </c>
      <c r="W56" s="41">
        <f t="shared" si="36"/>
        <v>-9.9073742661663119E-2</v>
      </c>
      <c r="X56" s="42">
        <f t="shared" si="31"/>
        <v>0.69418268830240915</v>
      </c>
      <c r="Y56" s="51">
        <f>kWh_in_MMBtu*(V56-U56)*Elec_source_E+(T56-S56)*Gas_source_E</f>
        <v>-2.7741359796054619</v>
      </c>
      <c r="Z56" s="52">
        <f>(V56-U56)*Elec_emissions/1000+(T56-S56)*Gas_emissions</f>
        <v>-371.48023787817397</v>
      </c>
      <c r="AB56" s="19">
        <v>4</v>
      </c>
      <c r="AC56" s="14" t="s">
        <v>25</v>
      </c>
      <c r="AD56" s="13">
        <v>661</v>
      </c>
      <c r="AE56" s="13">
        <v>557</v>
      </c>
      <c r="AF56" s="39">
        <v>28.448644925120302</v>
      </c>
      <c r="AG56" s="40">
        <v>18.099669961967638</v>
      </c>
      <c r="AH56" s="40">
        <v>278.49322310319866</v>
      </c>
      <c r="AI56" s="39">
        <v>1354.3456595354767</v>
      </c>
      <c r="AJ56" s="41">
        <f t="shared" si="37"/>
        <v>-0.3637774308896683</v>
      </c>
      <c r="AK56" s="42">
        <f t="shared" si="32"/>
        <v>3.8631189098400762</v>
      </c>
      <c r="AL56" s="51">
        <f>kWh_in_MMBtu*(AI56-AH56)*Elec_source_E+(AG56-AF56)*Gas_source_E</f>
        <v>0.23754638836586395</v>
      </c>
      <c r="AM56" s="52">
        <f>(AI56-AH56)*Elec_emissions/1000+(AG56-AF56)*Gas_emissions</f>
        <v>42.990122989090651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47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47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47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391</v>
      </c>
      <c r="F68" s="30">
        <v>30.204623782109831</v>
      </c>
      <c r="G68" s="30">
        <v>20.612115202694376</v>
      </c>
      <c r="H68" s="30">
        <v>269.62311016271644</v>
      </c>
      <c r="I68" s="30">
        <v>494</v>
      </c>
      <c r="J68" s="32">
        <f>(G68-F68)/F68</f>
        <v>-0.31758411058564778</v>
      </c>
      <c r="K68" s="36">
        <f t="shared" ref="K68:K71" si="38">(I68-H68)/H68</f>
        <v>0.83218715822198264</v>
      </c>
      <c r="L68" s="49">
        <f>kWh_in_MMBtu*(I68-H68)*Elec_source_E+(G68-F68)*Gas_source_E</f>
        <v>-8.053686044875759</v>
      </c>
      <c r="M68" s="50">
        <f>(I68-H68)*Elec_emissions/1000+(G68-F68)*Gas_emissions</f>
        <v>-1083.8547633506614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32.227318380889564</v>
      </c>
      <c r="U68" s="30">
        <v>322.08616407049522</v>
      </c>
      <c r="V68" s="30">
        <v>1524.1090120039551</v>
      </c>
      <c r="W68" s="32">
        <f>(T68-S68)/S68</f>
        <v>-0.25533509853586639</v>
      </c>
      <c r="X68" s="36">
        <f t="shared" ref="X68:X71" si="39">(V68-U68)/U68</f>
        <v>3.7319915663014083</v>
      </c>
      <c r="Y68" s="49">
        <f>kWh_in_MMBtu*(V68-U68)*Elec_source_E+(T68-S68)*Gas_source_E</f>
        <v>0.82387266074580623</v>
      </c>
      <c r="Z68" s="50">
        <f>(V68-U68)*Elec_emissions/1000+(T68-S68)*Gas_emissions</f>
        <v>123.34811705974812</v>
      </c>
      <c r="AB68" s="16">
        <v>1</v>
      </c>
      <c r="AC68" s="17" t="s">
        <v>22</v>
      </c>
      <c r="AD68" s="18">
        <v>374</v>
      </c>
      <c r="AE68" s="18">
        <v>271</v>
      </c>
      <c r="AF68" s="30">
        <v>24.415846886692666</v>
      </c>
      <c r="AG68" s="30">
        <v>15.468851802755518</v>
      </c>
      <c r="AH68" s="30">
        <v>246.3922375836263</v>
      </c>
      <c r="AI68" s="30">
        <v>1443.6210759455112</v>
      </c>
      <c r="AJ68" s="32">
        <f>(AG68-AF68)/AF68</f>
        <v>-0.36644213593973329</v>
      </c>
      <c r="AK68" s="36">
        <f t="shared" ref="AK68:AK71" si="40">(AI68-AH68)/AH68</f>
        <v>4.8590363483165397</v>
      </c>
      <c r="AL68" s="49">
        <f>kWh_in_MMBtu*(AI68-AH68)*Elec_source_E+(AG68-AF68)*Gas_source_E</f>
        <v>3.0651436216729806</v>
      </c>
      <c r="AM68" s="50">
        <f>(AI68-AH68)*Elec_emissions/1000+(AG68-AF68)*Gas_emissions</f>
        <v>425.56245363941957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417</v>
      </c>
      <c r="F69" s="30">
        <v>30.945294291875452</v>
      </c>
      <c r="G69" s="31">
        <v>21.156635592028408</v>
      </c>
      <c r="H69" s="31">
        <v>274.816068882526</v>
      </c>
      <c r="I69" s="30">
        <v>525</v>
      </c>
      <c r="J69" s="37">
        <f t="shared" ref="J69:J71" si="43">(G69-F69)/F69</f>
        <v>-0.3163213963170165</v>
      </c>
      <c r="K69" s="38">
        <f t="shared" si="38"/>
        <v>0.91036864086873559</v>
      </c>
      <c r="L69" s="49">
        <f>kWh_in_MMBtu*(I69-H69)*Elec_source_E+(G69-F69)*Gas_source_E</f>
        <v>-7.991203020435929</v>
      </c>
      <c r="M69" s="50">
        <f>(I69-H69)*Elec_emissions/1000+(G69-F69)*Gas_emissions</f>
        <v>-1075.1653930327084</v>
      </c>
      <c r="O69" s="16">
        <v>2</v>
      </c>
      <c r="P69" s="17" t="s">
        <v>23</v>
      </c>
      <c r="Q69" s="18">
        <v>441</v>
      </c>
      <c r="R69" s="18">
        <v>139</v>
      </c>
      <c r="S69" s="30">
        <v>43.164293510654559</v>
      </c>
      <c r="T69" s="31">
        <v>32.095953229618075</v>
      </c>
      <c r="U69" s="31">
        <v>323.90225005557471</v>
      </c>
      <c r="V69" s="30">
        <v>1483.0894722137821</v>
      </c>
      <c r="W69" s="37">
        <f t="shared" ref="W69:W71" si="44">(T69-S69)/S69</f>
        <v>-0.2564235246501696</v>
      </c>
      <c r="X69" s="38">
        <f t="shared" si="39"/>
        <v>3.5788180599527033</v>
      </c>
      <c r="Y69" s="49">
        <f>kWh_in_MMBtu*(V69-U69)*Elec_source_E+(T69-S69)*Gas_source_E</f>
        <v>0.34560901465573401</v>
      </c>
      <c r="Z69" s="50">
        <f>(V69-U69)*Elec_emissions/1000+(T69-S69)*Gas_emissions</f>
        <v>58.412199705670218</v>
      </c>
      <c r="AB69" s="16">
        <v>2</v>
      </c>
      <c r="AC69" s="17" t="s">
        <v>23</v>
      </c>
      <c r="AD69" s="18">
        <v>374</v>
      </c>
      <c r="AE69" s="18">
        <v>278</v>
      </c>
      <c r="AF69" s="30">
        <v>24.835794682485915</v>
      </c>
      <c r="AG69" s="31">
        <v>15.68697677323355</v>
      </c>
      <c r="AH69" s="31">
        <v>250.27297829600164</v>
      </c>
      <c r="AI69" s="30">
        <v>1413.1417401330148</v>
      </c>
      <c r="AJ69" s="37">
        <f t="shared" ref="AJ69:AJ71" si="45">(AG69-AF69)/AF69</f>
        <v>-0.36837226375140186</v>
      </c>
      <c r="AK69" s="38">
        <f t="shared" si="40"/>
        <v>4.6464015802044383</v>
      </c>
      <c r="AL69" s="49">
        <f>kWh_in_MMBtu*(AI69-AH69)*Elec_source_E+(AG69-AF69)*Gas_source_E</f>
        <v>2.4773024603763414</v>
      </c>
      <c r="AM69" s="50">
        <f>(AI69-AH69)*Elec_emissions/1000+(AG69-AF69)*Gas_emissions</f>
        <v>345.93494705091939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529</v>
      </c>
      <c r="F70" s="30">
        <v>33.855173686477279</v>
      </c>
      <c r="G70" s="31">
        <v>25.819833417389852</v>
      </c>
      <c r="H70" s="31">
        <v>295.47941830809123</v>
      </c>
      <c r="I70" s="30">
        <v>707</v>
      </c>
      <c r="J70" s="37">
        <f t="shared" si="43"/>
        <v>-0.23734452948020088</v>
      </c>
      <c r="K70" s="38">
        <f t="shared" si="38"/>
        <v>1.392721645549009</v>
      </c>
      <c r="L70" s="49">
        <f>kWh_in_MMBtu*(I70-H70)*Elec_source_E+(G70-F70)*Gas_source_E</f>
        <v>-4.3528378071595686</v>
      </c>
      <c r="M70" s="50">
        <f>(I70-H70)*Elec_emissions/1000+(G70-F70)*Gas_emissions</f>
        <v>-582.84409377581642</v>
      </c>
      <c r="O70" s="16">
        <v>3</v>
      </c>
      <c r="P70" s="17" t="s">
        <v>24</v>
      </c>
      <c r="Q70" s="18">
        <v>441</v>
      </c>
      <c r="R70" s="18">
        <v>214</v>
      </c>
      <c r="S70" s="30">
        <v>44.332561083461755</v>
      </c>
      <c r="T70" s="31">
        <v>38.924108637454907</v>
      </c>
      <c r="U70" s="31">
        <v>342.26061564128526</v>
      </c>
      <c r="V70" s="30">
        <v>553.47899497394951</v>
      </c>
      <c r="W70" s="37">
        <f t="shared" si="44"/>
        <v>-0.12199729304663315</v>
      </c>
      <c r="X70" s="38">
        <f t="shared" si="39"/>
        <v>0.61712732835739692</v>
      </c>
      <c r="Y70" s="49">
        <f>kWh_in_MMBtu*(V70-U70)*Elec_source_E+(T70-S70)*Gas_source_E</f>
        <v>-3.6339380739439102</v>
      </c>
      <c r="Z70" s="50">
        <f>(V70-U70)*Elec_emissions/1000+(T70-S70)*Gas_emissions</f>
        <v>-487.93098601331286</v>
      </c>
      <c r="AB70" s="16">
        <v>3</v>
      </c>
      <c r="AC70" s="17" t="s">
        <v>24</v>
      </c>
      <c r="AD70" s="18">
        <v>374</v>
      </c>
      <c r="AE70" s="18">
        <v>315</v>
      </c>
      <c r="AF70" s="30">
        <v>26.737202565986255</v>
      </c>
      <c r="AG70" s="31">
        <v>16.917246442488519</v>
      </c>
      <c r="AH70" s="31">
        <v>263.69790646903266</v>
      </c>
      <c r="AI70" s="30">
        <v>1409.7948754617271</v>
      </c>
      <c r="AJ70" s="37">
        <f t="shared" si="45"/>
        <v>-0.36727687196379316</v>
      </c>
      <c r="AK70" s="38">
        <f t="shared" si="40"/>
        <v>4.3462497838498626</v>
      </c>
      <c r="AL70" s="49">
        <f>kWh_in_MMBtu*(AI70-AH70)*Elec_source_E+(AG70-AF70)*Gas_source_E</f>
        <v>1.5662052856300406</v>
      </c>
      <c r="AM70" s="50">
        <f>(AI70-AH70)*Elec_emissions/1000+(AG70-AF70)*Gas_emissions</f>
        <v>222.89144276121056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732</v>
      </c>
      <c r="F71" s="39">
        <v>41.298334464382613</v>
      </c>
      <c r="G71" s="40">
        <v>33.010317797191796</v>
      </c>
      <c r="H71" s="40">
        <v>334.96550440930935</v>
      </c>
      <c r="I71" s="39">
        <v>966</v>
      </c>
      <c r="J71" s="41">
        <f t="shared" si="43"/>
        <v>-0.20068646289691766</v>
      </c>
      <c r="K71" s="42">
        <f t="shared" si="38"/>
        <v>1.8838790480932668</v>
      </c>
      <c r="L71" s="51">
        <f>kWh_in_MMBtu*(I71-H71)*Elec_source_E+(G71-F71)*Gas_source_E</f>
        <v>-2.2781691299561562</v>
      </c>
      <c r="M71" s="52">
        <f>(I71-H71)*Elec_emissions/1000+(G71-F71)*Gas_emissions</f>
        <v>-300.81429348818597</v>
      </c>
      <c r="O71" s="19">
        <v>4</v>
      </c>
      <c r="P71" s="14" t="s">
        <v>25</v>
      </c>
      <c r="Q71" s="13">
        <v>441</v>
      </c>
      <c r="R71" s="13">
        <v>402</v>
      </c>
      <c r="S71" s="39">
        <v>53.252447907439432</v>
      </c>
      <c r="T71" s="40">
        <v>47.703083145878793</v>
      </c>
      <c r="U71" s="40">
        <v>393.94154773137387</v>
      </c>
      <c r="V71" s="39">
        <v>511.5150267812038</v>
      </c>
      <c r="W71" s="41">
        <f t="shared" si="44"/>
        <v>-0.10420863227182062</v>
      </c>
      <c r="X71" s="42">
        <f t="shared" si="39"/>
        <v>0.29845412276747846</v>
      </c>
      <c r="Y71" s="51">
        <f>kWh_in_MMBtu*(V71-U71)*Elec_source_E+(T71-S71)*Gas_source_E</f>
        <v>-4.7900819975693798</v>
      </c>
      <c r="Z71" s="52">
        <f>(V71-U71)*Elec_emissions/1000+(T71-S71)*Gas_emissions</f>
        <v>-644.80478141096125</v>
      </c>
      <c r="AB71" s="19">
        <v>4</v>
      </c>
      <c r="AC71" s="14" t="s">
        <v>25</v>
      </c>
      <c r="AD71" s="13">
        <v>374</v>
      </c>
      <c r="AE71" s="13">
        <v>330</v>
      </c>
      <c r="AF71" s="39">
        <v>26.736050815567911</v>
      </c>
      <c r="AG71" s="40">
        <v>15.111858190609491</v>
      </c>
      <c r="AH71" s="40">
        <v>263.12196072606764</v>
      </c>
      <c r="AI71" s="39">
        <v>1521.0691211611409</v>
      </c>
      <c r="AJ71" s="41">
        <f t="shared" si="45"/>
        <v>-0.43477597739266216</v>
      </c>
      <c r="AK71" s="42">
        <f t="shared" si="40"/>
        <v>4.7808520313692231</v>
      </c>
      <c r="AL71" s="51">
        <f>kWh_in_MMBtu*(AI71-AH71)*Elec_source_E+(AG71-AF71)*Gas_source_E</f>
        <v>0.79704035690923014</v>
      </c>
      <c r="AM71" s="52">
        <f>(AI71-AH71)*Elec_emissions/1000+(AG71-AF71)*Gas_emissions</f>
        <v>120.29885540370901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BM71"/>
  <sheetViews>
    <sheetView topLeftCell="A13" workbookViewId="0">
      <selection activeCell="BK13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48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48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48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48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48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4216</v>
      </c>
      <c r="F8" s="30">
        <v>32.381117617190327</v>
      </c>
      <c r="G8" s="30">
        <v>25.516042233601457</v>
      </c>
      <c r="H8" s="30">
        <v>282.37198520833522</v>
      </c>
      <c r="I8" s="30">
        <v>789.20823855445076</v>
      </c>
      <c r="J8" s="32">
        <f>(G8-F8)/F8</f>
        <v>-0.21200859910852407</v>
      </c>
      <c r="K8" s="36">
        <f>(I8-H8)/H8</f>
        <v>1.7949240005950649</v>
      </c>
      <c r="L8" s="49">
        <f>kWh_in_MMBtu*(I8-H8)*Elec_source_E+(G8-F8)*Gas_source_E</f>
        <v>-2.0568125324135682</v>
      </c>
      <c r="M8" s="50">
        <f>(I8-H8)*Elec_emissions/1000+(G8-F8)*Gas_emissions</f>
        <v>-272.22616902231186</v>
      </c>
      <c r="N8" s="6"/>
      <c r="O8" s="16">
        <v>1</v>
      </c>
      <c r="P8" s="17" t="s">
        <v>22</v>
      </c>
      <c r="Q8" s="18">
        <v>7241</v>
      </c>
      <c r="R8" s="18">
        <v>3859</v>
      </c>
      <c r="S8" s="30">
        <v>31.19626682508472</v>
      </c>
      <c r="T8" s="30">
        <v>24.843949846448908</v>
      </c>
      <c r="U8" s="30">
        <v>275.88445769229634</v>
      </c>
      <c r="V8" s="30">
        <v>715.9046573496488</v>
      </c>
      <c r="W8" s="32">
        <f>(T8-S8)/S8</f>
        <v>-0.20362426742445844</v>
      </c>
      <c r="X8" s="36">
        <f>(V8-U8)/U8</f>
        <v>1.5949437795010639</v>
      </c>
      <c r="Y8" s="49">
        <f>kWh_in_MMBtu*(V8-U8)*Elec_source_E+(T8-S8)*Gas_source_E</f>
        <v>-2.2132294069830376</v>
      </c>
      <c r="Z8" s="50">
        <f>(V8-U8)*Elec_emissions/1000+(T8-S8)*Gas_emissions</f>
        <v>-294.00122555767393</v>
      </c>
      <c r="AA8" s="6"/>
      <c r="AB8" s="16">
        <v>1</v>
      </c>
      <c r="AC8" s="17" t="s">
        <v>22</v>
      </c>
      <c r="AD8" s="18">
        <v>2476</v>
      </c>
      <c r="AE8" s="18">
        <v>254</v>
      </c>
      <c r="AF8" s="30">
        <v>41.743560975989645</v>
      </c>
      <c r="AG8" s="30">
        <v>27.141519425327239</v>
      </c>
      <c r="AH8" s="30">
        <v>321.57933711930656</v>
      </c>
      <c r="AI8" s="30">
        <v>1977.1908253977845</v>
      </c>
      <c r="AJ8" s="32">
        <f>(AG8-AF8)/AF8</f>
        <v>-0.34980344774757743</v>
      </c>
      <c r="AK8" s="36">
        <f>(AI8-AH8)/AH8</f>
        <v>5.148376456986858</v>
      </c>
      <c r="AL8" s="49">
        <f>kWh_in_MMBtu*(AI8-AH8)*Elec_source_E+(AG8-AF8)*Gas_source_E</f>
        <v>1.8085249547071314</v>
      </c>
      <c r="AM8" s="50">
        <f>(AI8-AH8)*Elec_emissions/1000+(AG8-AF8)*Gas_emissions</f>
        <v>260.75899600953335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46.688210343536426</v>
      </c>
      <c r="AU8" s="30">
        <v>428.74772597538828</v>
      </c>
      <c r="AV8" s="30">
        <v>606.01350856532952</v>
      </c>
      <c r="AW8" s="32">
        <f>(AT8-AS8)/AS8</f>
        <v>-0.13032709100263906</v>
      </c>
      <c r="AX8" s="36">
        <f>(AV8-AU8)/AU8</f>
        <v>0.4134500822987851</v>
      </c>
      <c r="AY8" s="49">
        <f>kWh_in_MMBtu*(AV8-AU8)*Elec_source_E+(AT8-AS8)*Gas_source_E</f>
        <v>-5.7284921709115375</v>
      </c>
      <c r="AZ8" s="50">
        <f>(AV8-AU8)*Elec_emissions/1000+(AT8-AS8)*Gas_emissions</f>
        <v>-770.75324424712005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4512</v>
      </c>
      <c r="F9" s="30">
        <v>32.565527460440045</v>
      </c>
      <c r="G9" s="31">
        <v>25.648341217873966</v>
      </c>
      <c r="H9" s="31">
        <v>283.82320011000144</v>
      </c>
      <c r="I9" s="30">
        <v>743.09380127854195</v>
      </c>
      <c r="J9" s="37">
        <f t="shared" ref="J9:J11" si="0">(G9-F9)/F9</f>
        <v>-0.21240823600873465</v>
      </c>
      <c r="K9" s="38">
        <f t="shared" ref="K9:K11" si="1">(I9-H9)/H9</f>
        <v>1.6181573634239232</v>
      </c>
      <c r="L9" s="49">
        <f>kWh_in_MMBtu*(I9-H9)*Elec_source_E+(G9-F9)*Gas_source_E</f>
        <v>-2.6228447379261404</v>
      </c>
      <c r="M9" s="50">
        <f>(I9-H9)*Elec_emissions/1000+(G9-F9)*Gas_emissions</f>
        <v>-349.04692355815553</v>
      </c>
      <c r="N9" s="6"/>
      <c r="O9" s="16">
        <v>2</v>
      </c>
      <c r="P9" s="17" t="s">
        <v>23</v>
      </c>
      <c r="Q9" s="18">
        <v>7241</v>
      </c>
      <c r="R9" s="18">
        <v>4116</v>
      </c>
      <c r="S9" s="30">
        <v>31.542305182917485</v>
      </c>
      <c r="T9" s="31">
        <v>25.069573494427679</v>
      </c>
      <c r="U9" s="31">
        <v>278.46133553003364</v>
      </c>
      <c r="V9" s="30">
        <v>679.49506154777248</v>
      </c>
      <c r="W9" s="37">
        <f t="shared" ref="W9:W11" si="2">(T9-S9)/S9</f>
        <v>-0.20520794694470437</v>
      </c>
      <c r="X9" s="38">
        <f t="shared" ref="X9:X11" si="3">(V9-U9)/U9</f>
        <v>1.4401774136951415</v>
      </c>
      <c r="Y9" s="49">
        <f>kWh_in_MMBtu*(V9-U9)*Elec_source_E+(T9-S9)*Gas_source_E</f>
        <v>-2.7618652974348628</v>
      </c>
      <c r="Z9" s="50">
        <f>(V9-U9)*Elec_emissions/1000+(T9-S9)*Gas_emissions</f>
        <v>-368.38852057820918</v>
      </c>
      <c r="AA9" s="6"/>
      <c r="AB9" s="16">
        <v>2</v>
      </c>
      <c r="AC9" s="17" t="s">
        <v>23</v>
      </c>
      <c r="AD9" s="18">
        <v>2476</v>
      </c>
      <c r="AE9" s="18">
        <v>287</v>
      </c>
      <c r="AF9" s="30">
        <v>39.679126464610604</v>
      </c>
      <c r="AG9" s="31">
        <v>26.631187658374255</v>
      </c>
      <c r="AH9" s="31">
        <v>308.82855642524396</v>
      </c>
      <c r="AI9" s="30">
        <v>1702.2557080732486</v>
      </c>
      <c r="AJ9" s="37">
        <f t="shared" ref="AJ9:AJ11" si="4">(AG9-AF9)/AF9</f>
        <v>-0.32883634214764451</v>
      </c>
      <c r="AK9" s="38">
        <f t="shared" ref="AK9:AK11" si="5">(AI9-AH9)/AH9</f>
        <v>4.5119763786653007</v>
      </c>
      <c r="AL9" s="49">
        <f>kWh_in_MMBtu*(AI9-AH9)*Elec_source_E+(AG9-AF9)*Gas_source_E</f>
        <v>0.69558728295945116</v>
      </c>
      <c r="AM9" s="50">
        <f>(AI9-AH9)*Elec_emissions/1000+(AG9-AF9)*Gas_emissions</f>
        <v>107.99607397945533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44.915598293849257</v>
      </c>
      <c r="AU9" s="31">
        <v>420.45528587762186</v>
      </c>
      <c r="AV9" s="30">
        <v>619.17586991863345</v>
      </c>
      <c r="AW9" s="37">
        <f t="shared" ref="AW9:AW11" si="6">(AT9-AS9)/AS9</f>
        <v>-0.14403437693556323</v>
      </c>
      <c r="AX9" s="38">
        <f t="shared" ref="AX9:AX11" si="7">(AV9-AU9)/AU9</f>
        <v>0.47263190811412797</v>
      </c>
      <c r="AY9" s="49">
        <f>kWh_in_MMBtu*(AV9-AU9)*Elec_source_E+(AT9-AS9)*Gas_source_E</f>
        <v>-6.1107471879873501</v>
      </c>
      <c r="AZ9" s="50">
        <f>(AV9-AU9)*Elec_emissions/1000+(AT9-AS9)*Gas_emissions</f>
        <v>-822.08662042796232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8">(BG9-BF9)/BF9</f>
        <v>#DIV/0!</v>
      </c>
      <c r="BK9" s="38" t="e">
        <f t="shared" ref="BK9:BK11" si="9">(BI9-BH9)/BH9</f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5773</v>
      </c>
      <c r="F10" s="30">
        <v>34.001001517738189</v>
      </c>
      <c r="G10" s="31">
        <v>26.807428307226449</v>
      </c>
      <c r="H10" s="31">
        <v>293.36120198091584</v>
      </c>
      <c r="I10" s="30">
        <v>763.62585033729101</v>
      </c>
      <c r="J10" s="37">
        <f t="shared" si="0"/>
        <v>-0.21156945058688584</v>
      </c>
      <c r="K10" s="38">
        <f t="shared" si="1"/>
        <v>1.6030226396023817</v>
      </c>
      <c r="L10" s="49">
        <f>kWh_in_MMBtu*(I10-H10)*Elec_source_E+(G10-F10)*Gas_source_E</f>
        <v>-2.8064057668561091</v>
      </c>
      <c r="M10" s="50">
        <f>(I10-H10)*Elec_emissions/1000+(G10-F10)*Gas_emissions</f>
        <v>-373.69046323505631</v>
      </c>
      <c r="N10" s="6"/>
      <c r="O10" s="16">
        <v>3</v>
      </c>
      <c r="P10" s="17" t="s">
        <v>24</v>
      </c>
      <c r="Q10" s="18">
        <v>7241</v>
      </c>
      <c r="R10" s="18">
        <v>5094</v>
      </c>
      <c r="S10" s="30">
        <v>33.209836721776007</v>
      </c>
      <c r="T10" s="31">
        <v>26.580949658799664</v>
      </c>
      <c r="U10" s="31">
        <v>289.42015322853524</v>
      </c>
      <c r="V10" s="30">
        <v>687.59266953872088</v>
      </c>
      <c r="W10" s="37">
        <f t="shared" si="2"/>
        <v>-0.19960613231891378</v>
      </c>
      <c r="X10" s="38">
        <f t="shared" si="3"/>
        <v>1.3757594689536914</v>
      </c>
      <c r="Y10" s="49">
        <f>kWh_in_MMBtu*(V10-U10)*Elec_source_E+(T10-S10)*Gas_source_E</f>
        <v>-2.9627063755811065</v>
      </c>
      <c r="Z10" s="50">
        <f>(V10-U10)*Elec_emissions/1000+(T10-S10)*Gas_emissions</f>
        <v>-395.50355954251245</v>
      </c>
      <c r="AA10" s="6"/>
      <c r="AB10" s="16">
        <v>3</v>
      </c>
      <c r="AC10" s="17" t="s">
        <v>24</v>
      </c>
      <c r="AD10" s="18">
        <v>2476</v>
      </c>
      <c r="AE10" s="18">
        <v>539</v>
      </c>
      <c r="AF10" s="30">
        <v>35.757485918825054</v>
      </c>
      <c r="AG10" s="31">
        <v>23.327324695517945</v>
      </c>
      <c r="AH10" s="31">
        <v>293.78869887598239</v>
      </c>
      <c r="AI10" s="30">
        <v>1528.5843378564168</v>
      </c>
      <c r="AJ10" s="37">
        <f t="shared" si="4"/>
        <v>-0.34762402623958161</v>
      </c>
      <c r="AK10" s="38">
        <f t="shared" si="5"/>
        <v>4.2030059144707987</v>
      </c>
      <c r="AL10" s="49">
        <f>kWh_in_MMBtu*(AI10-AH10)*Elec_source_E+(AG10-AF10)*Gas_source_E</f>
        <v>-0.32932243880079781</v>
      </c>
      <c r="AM10" s="50">
        <f>(AI10-AH10)*Elec_emissions/1000+(AG10-AF10)*Gas_emissions</f>
        <v>-31.840840748593337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48.727732436542233</v>
      </c>
      <c r="AU10" s="31">
        <v>437.45100342322894</v>
      </c>
      <c r="AV10" s="30">
        <v>591.91487511748062</v>
      </c>
      <c r="AW10" s="37">
        <f t="shared" si="6"/>
        <v>-0.13499497894068049</v>
      </c>
      <c r="AX10" s="38">
        <f t="shared" si="7"/>
        <v>0.35309982257558026</v>
      </c>
      <c r="AY10" s="49">
        <f>kWh_in_MMBtu*(AV10-AU10)*Elec_source_E+(AT10-AS10)*Gas_source_E</f>
        <v>-6.635322264375656</v>
      </c>
      <c r="AZ10" s="50">
        <f>(AV10-AU10)*Elec_emissions/1000+(AT10-AS10)*Gas_emissions</f>
        <v>-893.28267687453047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8"/>
        <v>-0.15280741546356627</v>
      </c>
      <c r="BK10" s="38">
        <f t="shared" si="9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7578</v>
      </c>
      <c r="F11" s="39">
        <v>37.380803436536226</v>
      </c>
      <c r="G11" s="40">
        <v>29.978282802602415</v>
      </c>
      <c r="H11" s="40">
        <v>309.61621239006308</v>
      </c>
      <c r="I11" s="39">
        <v>778.70210514281507</v>
      </c>
      <c r="J11" s="41">
        <f t="shared" si="0"/>
        <v>-0.19803000346157734</v>
      </c>
      <c r="K11" s="42">
        <f t="shared" si="1"/>
        <v>1.5150559756922051</v>
      </c>
      <c r="L11" s="51">
        <f>kWh_in_MMBtu*(I11-H11)*Elec_source_E+(G11-F11)*Gas_source_E</f>
        <v>-3.0467780547238057</v>
      </c>
      <c r="M11" s="52">
        <f>(I11-H11)*Elec_emissions/1000+(G11-F11)*Gas_emissions</f>
        <v>-406.11964512576867</v>
      </c>
      <c r="N11" s="6"/>
      <c r="O11" s="19">
        <v>4</v>
      </c>
      <c r="P11" s="14" t="s">
        <v>25</v>
      </c>
      <c r="Q11" s="13">
        <v>7241</v>
      </c>
      <c r="R11" s="13">
        <v>6539</v>
      </c>
      <c r="S11" s="39">
        <v>36.998951367114749</v>
      </c>
      <c r="T11" s="40">
        <v>30.088336565286077</v>
      </c>
      <c r="U11" s="40">
        <v>307.49826938316716</v>
      </c>
      <c r="V11" s="39">
        <v>724.88440619844448</v>
      </c>
      <c r="W11" s="41">
        <f t="shared" si="2"/>
        <v>-0.18677866659677644</v>
      </c>
      <c r="X11" s="42">
        <f t="shared" si="3"/>
        <v>1.3573609297136602</v>
      </c>
      <c r="Y11" s="51">
        <f>kWh_in_MMBtu*(V11-U11)*Elec_source_E+(T11-S11)*Gas_source_E</f>
        <v>-3.064091216611974</v>
      </c>
      <c r="Z11" s="52">
        <f>(V11-U11)*Elec_emissions/1000+(T11-S11)*Gas_emissions</f>
        <v>-408.98093293940155</v>
      </c>
      <c r="AA11" s="6"/>
      <c r="AB11" s="19">
        <v>4</v>
      </c>
      <c r="AC11" s="14" t="s">
        <v>25</v>
      </c>
      <c r="AD11" s="13">
        <v>2476</v>
      </c>
      <c r="AE11" s="13">
        <v>857</v>
      </c>
      <c r="AF11" s="39">
        <v>34.568057772587515</v>
      </c>
      <c r="AG11" s="40">
        <v>23.624196072649198</v>
      </c>
      <c r="AH11" s="40">
        <v>290.21523135460825</v>
      </c>
      <c r="AI11" s="39">
        <v>1204.067615734346</v>
      </c>
      <c r="AJ11" s="41">
        <f t="shared" si="4"/>
        <v>-0.31658885124338121</v>
      </c>
      <c r="AK11" s="42">
        <f t="shared" si="5"/>
        <v>3.1488780933869029</v>
      </c>
      <c r="AL11" s="51">
        <f>kWh_in_MMBtu*(AI11-AH11)*Elec_source_E+(AG11-AF11)*Gas_source_E</f>
        <v>-2.1452305640058782</v>
      </c>
      <c r="AM11" s="52">
        <f>(AI11-AH11)*Elec_emissions/1000+(AG11-AF11)*Gas_emissions</f>
        <v>-280.00630300279408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57.4954351731866</v>
      </c>
      <c r="AU11" s="40">
        <v>487.64107625550974</v>
      </c>
      <c r="AV11" s="39">
        <v>735.13196449546842</v>
      </c>
      <c r="AW11" s="41">
        <f t="shared" si="6"/>
        <v>-0.12895272023880036</v>
      </c>
      <c r="AX11" s="42">
        <f t="shared" si="7"/>
        <v>0.50752674516344609</v>
      </c>
      <c r="AY11" s="51">
        <f>kWh_in_MMBtu*(AV11-AU11)*Elec_source_E+(AT11-AS11)*Gas_source_E</f>
        <v>-6.6282740673805538</v>
      </c>
      <c r="AZ11" s="52">
        <f>(AV11-AU11)*Elec_emissions/1000+(AT11-AS11)*Gas_emissions</f>
        <v>-891.38496326446818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8"/>
        <v>-0.18144688558674685</v>
      </c>
      <c r="BK11" s="42">
        <f t="shared" si="9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48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48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48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48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48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1461</v>
      </c>
      <c r="F23" s="30">
        <v>43.103817245635057</v>
      </c>
      <c r="G23" s="30">
        <v>35.034525709695451</v>
      </c>
      <c r="H23" s="30">
        <v>318.23644068996691</v>
      </c>
      <c r="I23" s="30">
        <v>836.76992338875175</v>
      </c>
      <c r="J23" s="32">
        <f>(G23-F23)/F23</f>
        <v>-0.18720596113228807</v>
      </c>
      <c r="K23" s="36">
        <f t="shared" ref="K23:K26" si="10">(I23-H23)/H23</f>
        <v>1.62939694013217</v>
      </c>
      <c r="L23" s="49">
        <f>kWh_in_MMBtu*(I23-H23)*Elec_source_E+(G23-F23)*Gas_source_E</f>
        <v>-3.2441792002246004</v>
      </c>
      <c r="M23" s="50">
        <f>(I23-H23)*Elec_emissions/1000+(G23-F23)*Gas_emissions</f>
        <v>-432.23817193908883</v>
      </c>
      <c r="N23" s="6"/>
      <c r="O23" s="16">
        <v>1</v>
      </c>
      <c r="P23" s="17" t="s">
        <v>22</v>
      </c>
      <c r="Q23" s="18">
        <v>3779</v>
      </c>
      <c r="R23" s="18">
        <v>1209</v>
      </c>
      <c r="S23" s="30">
        <v>41.826453716477523</v>
      </c>
      <c r="T23" s="30">
        <v>35.125851088505215</v>
      </c>
      <c r="U23" s="30">
        <v>308.36477473733436</v>
      </c>
      <c r="V23" s="30">
        <v>618.91523530049267</v>
      </c>
      <c r="W23" s="32">
        <f>(T23-S23)/S23</f>
        <v>-0.16020011338739454</v>
      </c>
      <c r="X23" s="36">
        <f t="shared" ref="X23:X26" si="11">(V23-U23)/U23</f>
        <v>1.0070879880092845</v>
      </c>
      <c r="Y23" s="49">
        <f>kWh_in_MMBtu*(V23-U23)*Elec_source_E+(T23-S23)*Gas_source_E</f>
        <v>-3.9789460909174101</v>
      </c>
      <c r="Z23" s="50">
        <f>(V23-U23)*Elec_emissions/1000+(T23-S23)*Gas_emissions</f>
        <v>-533.44821665309712</v>
      </c>
      <c r="AA23" s="6"/>
      <c r="AB23" s="16">
        <v>1</v>
      </c>
      <c r="AC23" s="17" t="s">
        <v>22</v>
      </c>
      <c r="AD23" s="18">
        <v>1341</v>
      </c>
      <c r="AE23" s="18">
        <v>207</v>
      </c>
      <c r="AF23" s="30">
        <v>45.766081750179595</v>
      </c>
      <c r="AG23" s="30">
        <v>29.750382249174471</v>
      </c>
      <c r="AH23" s="30">
        <v>340.9303818733066</v>
      </c>
      <c r="AI23" s="30">
        <v>2152.0395636148237</v>
      </c>
      <c r="AJ23" s="32">
        <f>(AG23-AF23)/AF23</f>
        <v>-0.34994692332258209</v>
      </c>
      <c r="AK23" s="36">
        <f t="shared" ref="AK23:AK26" si="12">(AI23-AH23)/AH23</f>
        <v>5.31225516420694</v>
      </c>
      <c r="AL23" s="49">
        <f>kWh_in_MMBtu*(AI23-AH23)*Elec_source_E+(AG23-AF23)*Gas_source_E</f>
        <v>1.9323748360262059</v>
      </c>
      <c r="AM23" s="50">
        <f>(AI23-AH23)*Elec_emissions/1000+(AG23-AF23)*Gas_emissions</f>
        <v>279.04492360441236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56.887977117403764</v>
      </c>
      <c r="AU23" s="30">
        <v>479.06306984065571</v>
      </c>
      <c r="AV23" s="30">
        <v>639.55886498667439</v>
      </c>
      <c r="AW23" s="32">
        <f>(AT23-AS23)/AS23</f>
        <v>-0.12716239394555021</v>
      </c>
      <c r="AX23" s="36">
        <f t="shared" ref="AX23:AX26" si="13">(AV23-AU23)/AU23</f>
        <v>0.3350201784483246</v>
      </c>
      <c r="AY23" s="49">
        <f>kWh_in_MMBtu*(AV23-AU23)*Elec_source_E+(AT23-AS23)*Gas_source_E</f>
        <v>-7.315590637032706</v>
      </c>
      <c r="AZ23" s="50">
        <f>(AV23-AU23)*Elec_emissions/1000+(AT23-AS23)*Gas_emissions</f>
        <v>-984.96387678966983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1658</v>
      </c>
      <c r="F24" s="30">
        <v>42.295470175698917</v>
      </c>
      <c r="G24" s="31">
        <v>34.610731215411555</v>
      </c>
      <c r="H24" s="31">
        <v>316.04795363903713</v>
      </c>
      <c r="I24" s="30">
        <v>739.2082345454902</v>
      </c>
      <c r="J24" s="37">
        <f t="shared" ref="J24:J26" si="15">(G24-F24)/F24</f>
        <v>-0.18169177286277499</v>
      </c>
      <c r="K24" s="38">
        <f t="shared" si="10"/>
        <v>1.3389116304475441</v>
      </c>
      <c r="L24" s="49">
        <f>kWh_in_MMBtu*(I24-H24)*Elec_source_E+(G24-F24)*Gas_source_E</f>
        <v>-3.8460693521097022</v>
      </c>
      <c r="M24" s="50">
        <f>(I24-H24)*Elec_emissions/1000+(G24-F24)*Gas_emissions</f>
        <v>-514.38157872425927</v>
      </c>
      <c r="N24" s="6"/>
      <c r="O24" s="16">
        <v>2</v>
      </c>
      <c r="P24" s="17" t="s">
        <v>23</v>
      </c>
      <c r="Q24" s="18">
        <v>3779</v>
      </c>
      <c r="R24" s="18">
        <v>1369</v>
      </c>
      <c r="S24" s="30">
        <v>41.495071628324972</v>
      </c>
      <c r="T24" s="31">
        <v>34.925882932224873</v>
      </c>
      <c r="U24" s="31">
        <v>309.48049113495784</v>
      </c>
      <c r="V24" s="30">
        <v>558.10452964699527</v>
      </c>
      <c r="W24" s="37">
        <f t="shared" ref="W24:W26" si="16">(T24-S24)/S24</f>
        <v>-0.15831250407134861</v>
      </c>
      <c r="X24" s="38">
        <f t="shared" si="11"/>
        <v>0.80335932517186615</v>
      </c>
      <c r="Y24" s="49">
        <f>kWh_in_MMBtu*(V24-U24)*Elec_source_E+(T24-S24)*Gas_source_E</f>
        <v>-4.4986807133232842</v>
      </c>
      <c r="Z24" s="50">
        <f>(V24-U24)*Elec_emissions/1000+(T24-S24)*Gas_emissions</f>
        <v>-604.17138633021204</v>
      </c>
      <c r="AA24" s="6"/>
      <c r="AB24" s="16">
        <v>2</v>
      </c>
      <c r="AC24" s="17" t="s">
        <v>23</v>
      </c>
      <c r="AD24" s="18">
        <v>1341</v>
      </c>
      <c r="AE24" s="18">
        <v>241</v>
      </c>
      <c r="AF24" s="30">
        <v>42.877960307328642</v>
      </c>
      <c r="AG24" s="31">
        <v>29.0086449203054</v>
      </c>
      <c r="AH24" s="31">
        <v>324.14228921446778</v>
      </c>
      <c r="AI24" s="30">
        <v>1794.2521720999359</v>
      </c>
      <c r="AJ24" s="37">
        <f t="shared" ref="AJ24:AJ26" si="17">(AG24-AF24)/AF24</f>
        <v>-0.32346024128980588</v>
      </c>
      <c r="AK24" s="38">
        <f t="shared" si="12"/>
        <v>4.5353844030908732</v>
      </c>
      <c r="AL24" s="49">
        <f>kWh_in_MMBtu*(AI24-AH24)*Elec_source_E+(AG24-AF24)*Gas_source_E</f>
        <v>0.62124164677373805</v>
      </c>
      <c r="AM24" s="50">
        <f>(AI24-AH24)*Elec_emissions/1000+(AG24-AF24)*Gas_emissions</f>
        <v>98.750407823054275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53.749483232143966</v>
      </c>
      <c r="AU24" s="31">
        <v>462.71714727248536</v>
      </c>
      <c r="AV24" s="30">
        <v>607.2370482001196</v>
      </c>
      <c r="AW24" s="37">
        <f t="shared" ref="AW24:AW26" si="18">(AT24-AS24)/AS24</f>
        <v>-0.135845364078852</v>
      </c>
      <c r="AX24" s="38">
        <f t="shared" si="13"/>
        <v>0.31232882070508011</v>
      </c>
      <c r="AY24" s="49">
        <f>kWh_in_MMBtu*(AV24-AU24)*Elec_source_E+(AT24-AS24)*Gas_source_E</f>
        <v>-7.6626734610579827</v>
      </c>
      <c r="AZ24" s="50">
        <f>(AV24-AU24)*Elec_emissions/1000+(AT24-AS24)*Gas_emissions</f>
        <v>-1031.9349567524578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2448</v>
      </c>
      <c r="F25" s="30">
        <v>42.369520110818044</v>
      </c>
      <c r="G25" s="31">
        <v>35.479477368095637</v>
      </c>
      <c r="H25" s="31">
        <v>322.88714184735915</v>
      </c>
      <c r="I25" s="30">
        <v>660.96811559241303</v>
      </c>
      <c r="J25" s="37">
        <f t="shared" si="15"/>
        <v>-0.16261790845639529</v>
      </c>
      <c r="K25" s="38">
        <f t="shared" si="10"/>
        <v>1.0470561689473452</v>
      </c>
      <c r="L25" s="49">
        <f>kWh_in_MMBtu*(I25-H25)*Elec_source_E+(G25-F25)*Gas_source_E</f>
        <v>-3.8906979057312845</v>
      </c>
      <c r="M25" s="50">
        <f>(I25-H25)*Elec_emissions/1000+(G25-F25)*Gas_emissions</f>
        <v>-521.26654735488546</v>
      </c>
      <c r="N25" s="6"/>
      <c r="O25" s="16">
        <v>3</v>
      </c>
      <c r="P25" s="17" t="s">
        <v>24</v>
      </c>
      <c r="Q25" s="18">
        <v>3779</v>
      </c>
      <c r="R25" s="18">
        <v>2004</v>
      </c>
      <c r="S25" s="30">
        <v>41.715961769542794</v>
      </c>
      <c r="T25" s="31">
        <v>36.036551750702962</v>
      </c>
      <c r="U25" s="31">
        <v>318.24558564702608</v>
      </c>
      <c r="V25" s="30">
        <v>492.12278579585069</v>
      </c>
      <c r="W25" s="37">
        <f t="shared" si="16"/>
        <v>-0.13614476996156472</v>
      </c>
      <c r="X25" s="38">
        <f t="shared" si="11"/>
        <v>0.5463617030078024</v>
      </c>
      <c r="Y25" s="49">
        <f>kWh_in_MMBtu*(V25-U25)*Elec_source_E+(T25-S25)*Gas_source_E</f>
        <v>-4.3290513875373957</v>
      </c>
      <c r="Z25" s="50">
        <f>(V25-U25)*Elec_emissions/1000+(T25-S25)*Gas_emissions</f>
        <v>-582.05582375306426</v>
      </c>
      <c r="AA25" s="6"/>
      <c r="AB25" s="16">
        <v>3</v>
      </c>
      <c r="AC25" s="17" t="s">
        <v>24</v>
      </c>
      <c r="AD25" s="18">
        <v>1341</v>
      </c>
      <c r="AE25" s="18">
        <v>372</v>
      </c>
      <c r="AF25" s="30">
        <v>41.359838395689302</v>
      </c>
      <c r="AG25" s="31">
        <v>28.097378341825355</v>
      </c>
      <c r="AH25" s="31">
        <v>317.66698219589807</v>
      </c>
      <c r="AI25" s="30">
        <v>1592.6353364221293</v>
      </c>
      <c r="AJ25" s="37">
        <f t="shared" si="17"/>
        <v>-0.32066034511503838</v>
      </c>
      <c r="AK25" s="38">
        <f t="shared" si="12"/>
        <v>4.01353752729639</v>
      </c>
      <c r="AL25" s="49">
        <f>kWh_in_MMBtu*(AI25-AH25)*Elec_source_E+(AG25-AF25)*Gas_source_E</f>
        <v>-0.80644456693918798</v>
      </c>
      <c r="AM25" s="50">
        <f>(AI25-AH25)*Elec_emissions/1000+(AG25-AF25)*Gas_emissions</f>
        <v>-95.777640873060136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59.094020935194536</v>
      </c>
      <c r="AU25" s="31">
        <v>485.59985365640898</v>
      </c>
      <c r="AV25" s="30">
        <v>558.8385465955389</v>
      </c>
      <c r="AW25" s="37">
        <f t="shared" si="18"/>
        <v>-0.1154887065013588</v>
      </c>
      <c r="AX25" s="38">
        <f t="shared" si="13"/>
        <v>0.15082107704041997</v>
      </c>
      <c r="AY25" s="49">
        <f>kWh_in_MMBtu*(AV25-AU25)*Elec_source_E+(AT25-AS25)*Gas_source_E</f>
        <v>-7.6261136751693233</v>
      </c>
      <c r="AZ25" s="50">
        <f>(AV25-AU25)*Elec_emissions/1000+(AT25-AS25)*Gas_emissions</f>
        <v>-1027.7301835899473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4034</v>
      </c>
      <c r="F26" s="39">
        <v>45.680785241152456</v>
      </c>
      <c r="G26" s="40">
        <v>39.98600050724113</v>
      </c>
      <c r="H26" s="40">
        <v>342.36011626159126</v>
      </c>
      <c r="I26" s="39">
        <v>571.00169322596116</v>
      </c>
      <c r="J26" s="41">
        <f t="shared" si="15"/>
        <v>-0.12466477324871082</v>
      </c>
      <c r="K26" s="42">
        <f t="shared" si="10"/>
        <v>0.6678394068240967</v>
      </c>
      <c r="L26" s="51">
        <f>kWh_in_MMBtu*(I26-H26)*Elec_source_E+(G26-F26)*Gas_source_E</f>
        <v>-3.7595098959446389</v>
      </c>
      <c r="M26" s="52">
        <f>(I26-H26)*Elec_emissions/1000+(G26-F26)*Gas_emissions</f>
        <v>-504.68850297877117</v>
      </c>
      <c r="N26" s="6"/>
      <c r="O26" s="19">
        <v>4</v>
      </c>
      <c r="P26" s="14" t="s">
        <v>25</v>
      </c>
      <c r="Q26" s="13">
        <v>3779</v>
      </c>
      <c r="R26" s="13">
        <v>3372</v>
      </c>
      <c r="S26" s="39">
        <v>45.559356854003866</v>
      </c>
      <c r="T26" s="40">
        <v>40.698635724747056</v>
      </c>
      <c r="U26" s="40">
        <v>340.89497056496208</v>
      </c>
      <c r="V26" s="39">
        <v>484.41683160943921</v>
      </c>
      <c r="W26" s="41">
        <f t="shared" si="16"/>
        <v>-0.10668985395981589</v>
      </c>
      <c r="X26" s="42">
        <f t="shared" si="11"/>
        <v>0.42101489736448644</v>
      </c>
      <c r="Y26" s="51">
        <f>kWh_in_MMBtu*(V26-U26)*Elec_source_E+(T26-S26)*Gas_source_E</f>
        <v>-3.7616606082825053</v>
      </c>
      <c r="Z26" s="52">
        <f>(V26-U26)*Elec_emissions/1000+(T26-S26)*Gas_emissions</f>
        <v>-505.84522004208122</v>
      </c>
      <c r="AA26" s="6"/>
      <c r="AB26" s="19">
        <v>4</v>
      </c>
      <c r="AC26" s="14" t="s">
        <v>25</v>
      </c>
      <c r="AD26" s="13">
        <v>1341</v>
      </c>
      <c r="AE26" s="13">
        <v>555</v>
      </c>
      <c r="AF26" s="39">
        <v>40.162372497154173</v>
      </c>
      <c r="AG26" s="40">
        <v>29.793399696757437</v>
      </c>
      <c r="AH26" s="40">
        <v>312.43970288365193</v>
      </c>
      <c r="AI26" s="39">
        <v>1084.3627531429731</v>
      </c>
      <c r="AJ26" s="41">
        <f t="shared" si="17"/>
        <v>-0.2581763017394319</v>
      </c>
      <c r="AK26" s="42">
        <f t="shared" si="12"/>
        <v>2.4706304708872873</v>
      </c>
      <c r="AL26" s="51">
        <f>kWh_in_MMBtu*(AI26-AH26)*Elec_source_E+(AG26-AF26)*Gas_source_E</f>
        <v>-3.038077710587892</v>
      </c>
      <c r="AM26" s="52">
        <f>(AI26-AH26)*Elec_emissions/1000+(AG26-AF26)*Gas_emissions</f>
        <v>-401.8628865812675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71.886137038751272</v>
      </c>
      <c r="AU26" s="40">
        <v>553.33541774438527</v>
      </c>
      <c r="AV26" s="39">
        <v>652.88429936978912</v>
      </c>
      <c r="AW26" s="41">
        <f t="shared" si="18"/>
        <v>-9.6489511288858604E-2</v>
      </c>
      <c r="AX26" s="42">
        <f t="shared" si="13"/>
        <v>0.17990693968444058</v>
      </c>
      <c r="AY26" s="51">
        <f>kWh_in_MMBtu*(AV26-AU26)*Elec_source_E+(AT26-AS26)*Gas_source_E</f>
        <v>-7.3021831872020417</v>
      </c>
      <c r="AZ26" s="52">
        <f>(AV26-AU26)*Elec_emissions/1000+(AT26-AS26)*Gas_emissions</f>
        <v>-983.77626178815922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48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48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48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48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48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2755</v>
      </c>
      <c r="F38" s="30">
        <v>26.694778540182021</v>
      </c>
      <c r="G38" s="30">
        <v>20.468309254082939</v>
      </c>
      <c r="H38" s="30">
        <v>263.35275854457433</v>
      </c>
      <c r="I38" s="30">
        <v>763.98587138823723</v>
      </c>
      <c r="J38" s="32">
        <f>(G38-F38)/F38</f>
        <v>-0.2332467106526753</v>
      </c>
      <c r="K38" s="36">
        <f t="shared" ref="K38:K41" si="20">(I38-H38)/H38</f>
        <v>1.900998172984496</v>
      </c>
      <c r="L38" s="49">
        <f>kWh_in_MMBtu*(I38-H38)*Elec_source_E+(G38-F38)*Gas_source_E</f>
        <v>-1.4271418603004005</v>
      </c>
      <c r="M38" s="50">
        <f>(I38-H38)*Elec_emissions/1000+(G38-F38)*Gas_emissions</f>
        <v>-187.37043898187926</v>
      </c>
      <c r="N38" s="6"/>
      <c r="O38" s="16">
        <v>1</v>
      </c>
      <c r="P38" s="17" t="s">
        <v>22</v>
      </c>
      <c r="Q38" s="18">
        <v>3462</v>
      </c>
      <c r="R38" s="18">
        <v>2650</v>
      </c>
      <c r="S38" s="30">
        <v>26.346494767841673</v>
      </c>
      <c r="T38" s="30">
        <v>20.153074902431484</v>
      </c>
      <c r="U38" s="30">
        <v>261.06607908571198</v>
      </c>
      <c r="V38" s="30">
        <v>760.15379367320611</v>
      </c>
      <c r="W38" s="32">
        <f>(T38-S38)/S38</f>
        <v>-0.23507566831887741</v>
      </c>
      <c r="X38" s="36">
        <f t="shared" ref="X38:X41" si="21">(V38-U38)/U38</f>
        <v>1.9117294607379307</v>
      </c>
      <c r="Y38" s="49">
        <f>kWh_in_MMBtu*(V38-U38)*Elec_source_E+(T38-S38)*Gas_source_E</f>
        <v>-1.4076628141993801</v>
      </c>
      <c r="Z38" s="50">
        <f>(V38-U38)*Elec_emissions/1000+(T38-S38)*Gas_emissions</f>
        <v>-184.75918320508117</v>
      </c>
      <c r="AA38" s="6"/>
      <c r="AB38" s="16">
        <v>1</v>
      </c>
      <c r="AC38" s="17" t="s">
        <v>22</v>
      </c>
      <c r="AD38" s="18">
        <v>1135</v>
      </c>
      <c r="AE38" s="18">
        <v>47</v>
      </c>
      <c r="AF38" s="30">
        <v>24.027352459876468</v>
      </c>
      <c r="AG38" s="30">
        <v>15.651421456468134</v>
      </c>
      <c r="AH38" s="30">
        <v>236.35239533041312</v>
      </c>
      <c r="AI38" s="30">
        <v>1207.1123400589081</v>
      </c>
      <c r="AJ38" s="32">
        <f>(AG38-AF38)/AF38</f>
        <v>-0.34859983085508028</v>
      </c>
      <c r="AK38" s="36">
        <f t="shared" ref="AK38:AK41" si="22">(AI38-AH38)/AH38</f>
        <v>4.1072566384250244</v>
      </c>
      <c r="AL38" s="49">
        <f>kWh_in_MMBtu*(AI38-AH38)*Elec_source_E+(AG38-AF38)*Gas_source_E</f>
        <v>1.2630584561315779</v>
      </c>
      <c r="AM38" s="50">
        <f>(AI38-AH38)*Elec_emissions/1000+(AG38-AF38)*Gas_emissions</f>
        <v>180.22310213420656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38.774598191397956</v>
      </c>
      <c r="AU38" s="30">
        <v>389.70995918337053</v>
      </c>
      <c r="AV38" s="30">
        <v>579.98693892807944</v>
      </c>
      <c r="AW38" s="32">
        <f>(AT38-AS38)/AS38</f>
        <v>-0.13390165934964002</v>
      </c>
      <c r="AX38" s="36">
        <f t="shared" ref="AX38:AX41" si="23">(AV38-AU38)/AU38</f>
        <v>0.4882528025289129</v>
      </c>
      <c r="AY38" s="49">
        <f>kWh_in_MMBtu*(AV38-AU38)*Elec_source_E+(AT38-AS38)*Gas_source_E</f>
        <v>-4.497122671334794</v>
      </c>
      <c r="AZ38" s="50">
        <f>(AV38-AU38)*Elec_emissions/1000+(AT38-AS38)*Gas_emissions</f>
        <v>-604.55533968824864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2854</v>
      </c>
      <c r="F39" s="30">
        <v>26.913023948912713</v>
      </c>
      <c r="G39" s="31">
        <v>20.441739039907215</v>
      </c>
      <c r="H39" s="31">
        <v>265.10258295823581</v>
      </c>
      <c r="I39" s="30">
        <v>745.35107865885482</v>
      </c>
      <c r="J39" s="37">
        <f t="shared" ref="J39:J41" si="25">(G39-F39)/F39</f>
        <v>-0.2404517946883088</v>
      </c>
      <c r="K39" s="38">
        <f t="shared" si="20"/>
        <v>1.8115572105771494</v>
      </c>
      <c r="L39" s="49">
        <f>kWh_in_MMBtu*(I39-H39)*Elec_source_E+(G39-F39)*Gas_source_E</f>
        <v>-1.9122258134985044</v>
      </c>
      <c r="M39" s="50">
        <f>(I39-H39)*Elec_emissions/1000+(G39-F39)*Gas_emissions</f>
        <v>-252.99756887510819</v>
      </c>
      <c r="N39" s="6"/>
      <c r="O39" s="16">
        <v>2</v>
      </c>
      <c r="P39" s="17" t="s">
        <v>23</v>
      </c>
      <c r="Q39" s="18">
        <v>3462</v>
      </c>
      <c r="R39" s="18">
        <v>2747</v>
      </c>
      <c r="S39" s="30">
        <v>26.582226091631334</v>
      </c>
      <c r="T39" s="31">
        <v>20.157564895831356</v>
      </c>
      <c r="U39" s="31">
        <v>263.00257177934617</v>
      </c>
      <c r="V39" s="30">
        <v>739.99147151216209</v>
      </c>
      <c r="W39" s="37">
        <f t="shared" ref="W39:W41" si="26">(T39-S39)/S39</f>
        <v>-0.24169011179325578</v>
      </c>
      <c r="X39" s="38">
        <f t="shared" si="21"/>
        <v>1.8136282717911973</v>
      </c>
      <c r="Y39" s="49">
        <f>kWh_in_MMBtu*(V39-U39)*Elec_source_E+(T39-S39)*Gas_source_E</f>
        <v>-1.8963027548968645</v>
      </c>
      <c r="Z39" s="50">
        <f>(V39-U39)*Elec_emissions/1000+(T39-S39)*Gas_emissions</f>
        <v>-250.88333557108228</v>
      </c>
      <c r="AA39" s="6"/>
      <c r="AB39" s="16">
        <v>2</v>
      </c>
      <c r="AC39" s="17" t="s">
        <v>23</v>
      </c>
      <c r="AD39" s="18">
        <v>1135</v>
      </c>
      <c r="AE39" s="18">
        <v>46</v>
      </c>
      <c r="AF39" s="30">
        <v>22.920018723413854</v>
      </c>
      <c r="AG39" s="31">
        <v>14.175378959995827</v>
      </c>
      <c r="AH39" s="31">
        <v>228.59791289909353</v>
      </c>
      <c r="AI39" s="30">
        <v>1220.2742334986442</v>
      </c>
      <c r="AJ39" s="37">
        <f t="shared" ref="AJ39:AJ41" si="27">(AG39-AF39)/AF39</f>
        <v>-0.38152847381773625</v>
      </c>
      <c r="AK39" s="38">
        <f t="shared" si="22"/>
        <v>4.3380812537745745</v>
      </c>
      <c r="AL39" s="49">
        <f>kWh_in_MMBtu*(AI39-AH39)*Elec_source_E+(AG39-AF39)*Gas_source_E</f>
        <v>1.0850937681932926</v>
      </c>
      <c r="AM39" s="50">
        <f>(AI39-AH39)*Elec_emissions/1000+(AG39-AF39)*Gas_emissions</f>
        <v>156.43532492929671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37.964344571912449</v>
      </c>
      <c r="AU39" s="31">
        <v>387.20005068166358</v>
      </c>
      <c r="AV39" s="30">
        <v>628.57035258238216</v>
      </c>
      <c r="AW39" s="37">
        <f t="shared" ref="AW39:AW41" si="28">(AT39-AS39)/AS39</f>
        <v>-0.15297659566078595</v>
      </c>
      <c r="AX39" s="38">
        <f t="shared" si="23"/>
        <v>0.62337363199149243</v>
      </c>
      <c r="AY39" s="49">
        <f>kWh_in_MMBtu*(AV39-AU39)*Elec_source_E+(AT39-AS39)*Gas_source_E</f>
        <v>-4.889559300980955</v>
      </c>
      <c r="AZ39" s="50">
        <f>(AV39-AU39)*Elec_emissions/1000+(AT39-AS39)*Gas_emissions</f>
        <v>-656.96006069721238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3325</v>
      </c>
      <c r="F40" s="30">
        <v>27.839758355073521</v>
      </c>
      <c r="G40" s="31">
        <v>20.422713690381944</v>
      </c>
      <c r="H40" s="31">
        <v>271.6230062536805</v>
      </c>
      <c r="I40" s="30">
        <v>839.20664271486646</v>
      </c>
      <c r="J40" s="37">
        <f t="shared" si="25"/>
        <v>-0.26641914667840116</v>
      </c>
      <c r="K40" s="38">
        <f t="shared" si="20"/>
        <v>2.0896007458627972</v>
      </c>
      <c r="L40" s="49">
        <f>kWh_in_MMBtu*(I40-H40)*Elec_source_E+(G40-F40)*Gas_source_E</f>
        <v>-2.0081058703248056</v>
      </c>
      <c r="M40" s="50">
        <f>(I40-H40)*Elec_emissions/1000+(G40-F40)*Gas_emissions</f>
        <v>-265.03895829509747</v>
      </c>
      <c r="N40" s="6"/>
      <c r="O40" s="16">
        <v>3</v>
      </c>
      <c r="P40" s="17" t="s">
        <v>24</v>
      </c>
      <c r="Q40" s="18">
        <v>3462</v>
      </c>
      <c r="R40" s="18">
        <v>3090</v>
      </c>
      <c r="S40" s="30">
        <v>27.693243001476755</v>
      </c>
      <c r="T40" s="31">
        <v>20.448578593371195</v>
      </c>
      <c r="U40" s="31">
        <v>270.72560094159138</v>
      </c>
      <c r="V40" s="30">
        <v>814.36342909234679</v>
      </c>
      <c r="W40" s="37">
        <f t="shared" si="26"/>
        <v>-0.26160404571321733</v>
      </c>
      <c r="X40" s="38">
        <f t="shared" si="21"/>
        <v>2.0080769098303506</v>
      </c>
      <c r="Y40" s="49">
        <f>kWh_in_MMBtu*(V40-U40)*Elec_source_E+(T40-S40)*Gas_source_E</f>
        <v>-2.0765719406423866</v>
      </c>
      <c r="Z40" s="50">
        <f>(V40-U40)*Elec_emissions/1000+(T40-S40)*Gas_emissions</f>
        <v>-274.51626586031898</v>
      </c>
      <c r="AA40" s="6"/>
      <c r="AB40" s="16">
        <v>3</v>
      </c>
      <c r="AC40" s="17" t="s">
        <v>24</v>
      </c>
      <c r="AD40" s="18">
        <v>1135</v>
      </c>
      <c r="AE40" s="18">
        <v>167</v>
      </c>
      <c r="AF40" s="30">
        <v>23.277994173953793</v>
      </c>
      <c r="AG40" s="31">
        <v>12.701815974402017</v>
      </c>
      <c r="AH40" s="31">
        <v>240.59875040287673</v>
      </c>
      <c r="AI40" s="30">
        <v>1385.9078620094429</v>
      </c>
      <c r="AJ40" s="37">
        <f t="shared" si="27"/>
        <v>-0.45434233381610134</v>
      </c>
      <c r="AK40" s="38">
        <f t="shared" si="22"/>
        <v>4.7602454696409433</v>
      </c>
      <c r="AL40" s="49">
        <f>kWh_in_MMBtu*(AI40-AH40)*Elec_source_E+(AG40-AF40)*Gas_source_E</f>
        <v>0.73348852926795693</v>
      </c>
      <c r="AM40" s="50">
        <f>(AI40-AH40)*Elec_emissions/1000+(AG40-AF40)*Gas_emissions</f>
        <v>110.58125294183606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38.208998518792058</v>
      </c>
      <c r="AU40" s="31">
        <v>388.59408186309025</v>
      </c>
      <c r="AV40" s="30">
        <v>625.47762023533278</v>
      </c>
      <c r="AW40" s="37">
        <f t="shared" si="28"/>
        <v>-0.16393050266758472</v>
      </c>
      <c r="AX40" s="38">
        <f t="shared" si="23"/>
        <v>0.60959121465905775</v>
      </c>
      <c r="AY40" s="49">
        <f>kWh_in_MMBtu*(AV40-AU40)*Elec_source_E+(AT40-AS40)*Gas_source_E</f>
        <v>-5.6299603916586172</v>
      </c>
      <c r="AZ40" s="50">
        <f>(AV40-AU40)*Elec_emissions/1000+(AT40-AS40)*Gas_emissions</f>
        <v>-756.85800094271917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3544</v>
      </c>
      <c r="F41" s="39">
        <v>27.933250784216341</v>
      </c>
      <c r="G41" s="40">
        <v>18.586879523676803</v>
      </c>
      <c r="H41" s="40">
        <v>272.34507575977506</v>
      </c>
      <c r="I41" s="39">
        <v>1015.1195604680347</v>
      </c>
      <c r="J41" s="41">
        <f t="shared" si="25"/>
        <v>-0.33459661865853069</v>
      </c>
      <c r="K41" s="42">
        <f t="shared" si="20"/>
        <v>2.727328491752985</v>
      </c>
      <c r="L41" s="51">
        <f>kWh_in_MMBtu*(I41-H41)*Elec_source_E+(G41-F41)*Gas_source_E</f>
        <v>-2.2355025898579202</v>
      </c>
      <c r="M41" s="52">
        <f>(I41-H41)*Elec_emissions/1000+(G41-F41)*Gas_emissions</f>
        <v>-293.92247453350251</v>
      </c>
      <c r="N41" s="6"/>
      <c r="O41" s="19">
        <v>4</v>
      </c>
      <c r="P41" s="14" t="s">
        <v>25</v>
      </c>
      <c r="Q41" s="13">
        <v>3462</v>
      </c>
      <c r="R41" s="13">
        <v>3167</v>
      </c>
      <c r="S41" s="39">
        <v>27.884430589789176</v>
      </c>
      <c r="T41" s="40">
        <v>18.791232439709297</v>
      </c>
      <c r="U41" s="40">
        <v>271.93979878480422</v>
      </c>
      <c r="V41" s="39">
        <v>980.91745372421826</v>
      </c>
      <c r="W41" s="41">
        <f t="shared" si="26"/>
        <v>-0.32610306030095731</v>
      </c>
      <c r="X41" s="42">
        <f t="shared" si="21"/>
        <v>2.6071125230935897</v>
      </c>
      <c r="Y41" s="51">
        <f>kWh_in_MMBtu*(V41-U41)*Elec_source_E+(T41-S41)*Gas_source_E</f>
        <v>-2.3213681383947744</v>
      </c>
      <c r="Z41" s="52">
        <f>(V41-U41)*Elec_emissions/1000+(T41-S41)*Gas_emissions</f>
        <v>-305.84661777983411</v>
      </c>
      <c r="AA41" s="6"/>
      <c r="AB41" s="19">
        <v>4</v>
      </c>
      <c r="AC41" s="14" t="s">
        <v>25</v>
      </c>
      <c r="AD41" s="13">
        <v>1135</v>
      </c>
      <c r="AE41" s="13">
        <v>302</v>
      </c>
      <c r="AF41" s="39">
        <v>24.287115149625535</v>
      </c>
      <c r="AG41" s="40">
        <v>12.286752326357615</v>
      </c>
      <c r="AH41" s="40">
        <v>249.37224559759133</v>
      </c>
      <c r="AI41" s="39">
        <v>1424.0550287747851</v>
      </c>
      <c r="AJ41" s="41">
        <f t="shared" si="27"/>
        <v>-0.4941040856164815</v>
      </c>
      <c r="AK41" s="42">
        <f t="shared" si="22"/>
        <v>4.7105594303897149</v>
      </c>
      <c r="AL41" s="51">
        <f>kWh_in_MMBtu*(AI41-AH41)*Elec_source_E+(AG41-AF41)*Gas_source_E</f>
        <v>-0.50440219859838109</v>
      </c>
      <c r="AM41" s="52">
        <f>(AI41-AH41)*Elec_emissions/1000+(AG41-AF41)*Gas_emissions</f>
        <v>-56.064568280744425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36.526126740506662</v>
      </c>
      <c r="AU41" s="40">
        <v>391.91503580029104</v>
      </c>
      <c r="AV41" s="39">
        <v>854.97856225002977</v>
      </c>
      <c r="AW41" s="41">
        <f t="shared" si="28"/>
        <v>-0.2103205514887381</v>
      </c>
      <c r="AX41" s="42">
        <f t="shared" si="23"/>
        <v>1.1815405997480102</v>
      </c>
      <c r="AY41" s="51">
        <f>kWh_in_MMBtu*(AV41-AU41)*Elec_source_E+(AT41-AS41)*Gas_source_E</f>
        <v>-5.6462922070692434</v>
      </c>
      <c r="AZ41" s="52">
        <f>(AV41-AU41)*Elec_emissions/1000+(AT41-AS41)*Gas_emissions</f>
        <v>-756.75764255851891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48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48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48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555</v>
      </c>
      <c r="F53" s="30">
        <v>31.893925405772659</v>
      </c>
      <c r="G53" s="30">
        <v>25.708129171569116</v>
      </c>
      <c r="H53" s="30">
        <v>279.19111072560213</v>
      </c>
      <c r="I53" s="30">
        <v>1017.3416027016812</v>
      </c>
      <c r="J53" s="32">
        <f>(G53-F53)/F53</f>
        <v>-0.19394904062464327</v>
      </c>
      <c r="K53" s="36">
        <f t="shared" ref="K53:K56" si="30">(I53-H53)/H53</f>
        <v>2.6438896641718537</v>
      </c>
      <c r="L53" s="49">
        <f>kWh_in_MMBtu*(I53-H53)*Elec_source_E+(G53-F53)*Gas_source_E</f>
        <v>1.1600203548313788</v>
      </c>
      <c r="M53" s="50">
        <f>(I53-H53)*Elec_emissions/1000+(G53-F53)*Gas_emissions</f>
        <v>163.95876890529803</v>
      </c>
      <c r="O53" s="16">
        <v>1</v>
      </c>
      <c r="P53" s="17" t="s">
        <v>22</v>
      </c>
      <c r="Q53" s="18">
        <v>794</v>
      </c>
      <c r="R53" s="18">
        <v>172</v>
      </c>
      <c r="S53" s="30">
        <v>43.567922195706487</v>
      </c>
      <c r="T53" s="30">
        <v>36.462836620843568</v>
      </c>
      <c r="U53" s="30">
        <v>316.27841411614219</v>
      </c>
      <c r="V53" s="30">
        <v>692.73040038031127</v>
      </c>
      <c r="W53" s="32">
        <f>(T53-S53)/S53</f>
        <v>-0.16308066156900886</v>
      </c>
      <c r="X53" s="36">
        <f t="shared" ref="X53:X56" si="31">(V53-U53)/U53</f>
        <v>1.1902550710461393</v>
      </c>
      <c r="Y53" s="49">
        <f>kWh_in_MMBtu*(V53-U53)*Elec_source_E+(T53-S53)*Gas_source_E</f>
        <v>-3.7142997786661427</v>
      </c>
      <c r="Z53" s="50">
        <f>(V53-U53)*Elec_emissions/1000+(T53-S53)*Gas_emissions</f>
        <v>-497.08639147674728</v>
      </c>
      <c r="AB53" s="16">
        <v>1</v>
      </c>
      <c r="AC53" s="17" t="s">
        <v>22</v>
      </c>
      <c r="AD53" s="18">
        <v>661</v>
      </c>
      <c r="AE53" s="18">
        <v>383</v>
      </c>
      <c r="AF53" s="30">
        <v>26.651294993583043</v>
      </c>
      <c r="AG53" s="30">
        <v>20.878338881033343</v>
      </c>
      <c r="AH53" s="30">
        <v>262.53571599146898</v>
      </c>
      <c r="AI53" s="30">
        <v>675.07768639918015</v>
      </c>
      <c r="AJ53" s="32">
        <f>(AG53-AF53)/AF53</f>
        <v>-0.21661071681281086</v>
      </c>
      <c r="AK53" s="36">
        <f t="shared" ref="AK53:AK56" si="32">(AI53-AH53)/AH53</f>
        <v>1.5713746560148663</v>
      </c>
      <c r="AL53" s="49">
        <f>kWh_in_MMBtu*(AI53-AH53)*Elec_source_E+(AG53-AF53)*Gas_source_E</f>
        <v>-1.8759042285822431</v>
      </c>
      <c r="AM53" s="50">
        <f>(AI53-AH53)*Elec_emissions/1000+(AG53-AF53)*Gas_emissions</f>
        <v>-248.78852357199378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620</v>
      </c>
      <c r="F54" s="30">
        <v>32.225866036095276</v>
      </c>
      <c r="G54" s="31">
        <v>26.07763868786386</v>
      </c>
      <c r="H54" s="31">
        <v>282.18741283456154</v>
      </c>
      <c r="I54" s="30">
        <v>980.04581666120475</v>
      </c>
      <c r="J54" s="37">
        <f t="shared" ref="J54:J56" si="35">(G54-F54)/F54</f>
        <v>-0.19078548087256866</v>
      </c>
      <c r="K54" s="38">
        <f t="shared" si="30"/>
        <v>2.4730316523217062</v>
      </c>
      <c r="L54" s="49">
        <f>kWh_in_MMBtu*(I54-H54)*Elec_source_E+(G54-F54)*Gas_source_E</f>
        <v>0.76960885338626106</v>
      </c>
      <c r="M54" s="50">
        <f>(I54-H54)*Elec_emissions/1000+(G54-F54)*Gas_emissions</f>
        <v>110.89669897392116</v>
      </c>
      <c r="O54" s="16">
        <v>2</v>
      </c>
      <c r="P54" s="17" t="s">
        <v>23</v>
      </c>
      <c r="Q54" s="18">
        <v>794</v>
      </c>
      <c r="R54" s="18">
        <v>216</v>
      </c>
      <c r="S54" s="30">
        <v>42.317803226814867</v>
      </c>
      <c r="T54" s="31">
        <v>35.748808326697763</v>
      </c>
      <c r="U54" s="31">
        <v>314.92967442660688</v>
      </c>
      <c r="V54" s="30">
        <v>616.66040783898779</v>
      </c>
      <c r="W54" s="37">
        <f t="shared" ref="W54:W56" si="36">(T54-S54)/S54</f>
        <v>-0.15523005447396737</v>
      </c>
      <c r="X54" s="38">
        <f t="shared" si="31"/>
        <v>0.95808924313576582</v>
      </c>
      <c r="Y54" s="49">
        <f>kWh_in_MMBtu*(V54-U54)*Elec_source_E+(T54-S54)*Gas_source_E</f>
        <v>-3.9299164606336432</v>
      </c>
      <c r="Z54" s="50">
        <f>(V54-U54)*Elec_emissions/1000+(T54-S54)*Gas_emissions</f>
        <v>-526.92576393561251</v>
      </c>
      <c r="AB54" s="16">
        <v>2</v>
      </c>
      <c r="AC54" s="17" t="s">
        <v>23</v>
      </c>
      <c r="AD54" s="18">
        <v>661</v>
      </c>
      <c r="AE54" s="18">
        <v>404</v>
      </c>
      <c r="AF54" s="30">
        <v>26.830176845017466</v>
      </c>
      <c r="AG54" s="31">
        <v>20.90691432650717</v>
      </c>
      <c r="AH54" s="31">
        <v>264.68164921109155</v>
      </c>
      <c r="AI54" s="30">
        <v>651.79551819416179</v>
      </c>
      <c r="AJ54" s="37">
        <f t="shared" ref="AJ54:AJ56" si="37">(AG54-AF54)/AF54</f>
        <v>-0.22076867225756966</v>
      </c>
      <c r="AK54" s="38">
        <f t="shared" si="32"/>
        <v>1.4625640656875887</v>
      </c>
      <c r="AL54" s="49">
        <f>kWh_in_MMBtu*(AI54-AH54)*Elec_source_E+(AG54-AF54)*Gas_source_E</f>
        <v>-2.3119679885031843</v>
      </c>
      <c r="AM54" s="50">
        <f>(AI54-AH54)*Elec_emissions/1000+(AG54-AF54)*Gas_emissions</f>
        <v>-307.85602471962932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801</v>
      </c>
      <c r="F55" s="30">
        <v>33.950825899406006</v>
      </c>
      <c r="G55" s="31">
        <v>27.962333783242766</v>
      </c>
      <c r="H55" s="31">
        <v>293.61870833566064</v>
      </c>
      <c r="I55" s="30">
        <v>972.70865665444228</v>
      </c>
      <c r="J55" s="37">
        <f t="shared" si="35"/>
        <v>-0.17638722939779833</v>
      </c>
      <c r="K55" s="38">
        <f t="shared" si="30"/>
        <v>2.3128292885971553</v>
      </c>
      <c r="L55" s="49">
        <f>kWh_in_MMBtu*(I55-H55)*Elec_source_E+(G55-F55)*Gas_source_E</f>
        <v>0.74278773762156902</v>
      </c>
      <c r="M55" s="50">
        <f>(I55-H55)*Elec_emissions/1000+(G55-F55)*Gas_emissions</f>
        <v>107.08844377951209</v>
      </c>
      <c r="O55" s="16">
        <v>3</v>
      </c>
      <c r="P55" s="17" t="s">
        <v>24</v>
      </c>
      <c r="Q55" s="18">
        <v>794</v>
      </c>
      <c r="R55" s="18">
        <v>329</v>
      </c>
      <c r="S55" s="30">
        <v>42.733164786354784</v>
      </c>
      <c r="T55" s="31">
        <v>37.346421378166305</v>
      </c>
      <c r="U55" s="31">
        <v>323.58999795847393</v>
      </c>
      <c r="V55" s="30">
        <v>497.38884606148622</v>
      </c>
      <c r="W55" s="37">
        <f t="shared" si="36"/>
        <v>-0.12605533512716877</v>
      </c>
      <c r="X55" s="38">
        <f t="shared" si="31"/>
        <v>0.53709585957386663</v>
      </c>
      <c r="Y55" s="49">
        <f>kWh_in_MMBtu*(V55-U55)*Elec_source_E+(T55-S55)*Gas_source_E</f>
        <v>-4.0108836082179113</v>
      </c>
      <c r="Z55" s="50">
        <f>(V55-U55)*Elec_emissions/1000+(T55-S55)*Gas_emissions</f>
        <v>-539.14775586192661</v>
      </c>
      <c r="AB55" s="16">
        <v>3</v>
      </c>
      <c r="AC55" s="17" t="s">
        <v>24</v>
      </c>
      <c r="AD55" s="18">
        <v>661</v>
      </c>
      <c r="AE55" s="18">
        <v>472</v>
      </c>
      <c r="AF55" s="30">
        <v>27.829237988799825</v>
      </c>
      <c r="AG55" s="31">
        <v>21.421306624916902</v>
      </c>
      <c r="AH55" s="31">
        <v>272.72770349263982</v>
      </c>
      <c r="AI55" s="30">
        <v>700.67304521888104</v>
      </c>
      <c r="AJ55" s="37">
        <f t="shared" si="37"/>
        <v>-0.23025895881381531</v>
      </c>
      <c r="AK55" s="38">
        <f t="shared" si="32"/>
        <v>1.569130441263699</v>
      </c>
      <c r="AL55" s="49">
        <f>kWh_in_MMBtu*(AI55-AH55)*Elec_source_E+(AG55-AF55)*Gas_source_E</f>
        <v>-2.4031208650865885</v>
      </c>
      <c r="AM55" s="50">
        <f>(AI55-AH55)*Elec_emissions/1000+(AG55-AF55)*Gas_emissions</f>
        <v>-319.73338362083496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1109</v>
      </c>
      <c r="F56" s="39">
        <v>38.665322693870841</v>
      </c>
      <c r="G56" s="40">
        <v>32.433778056665439</v>
      </c>
      <c r="H56" s="40">
        <v>315.85709603631403</v>
      </c>
      <c r="I56" s="39">
        <v>1034.1272169250585</v>
      </c>
      <c r="J56" s="41">
        <f t="shared" si="35"/>
        <v>-0.16116623897188412</v>
      </c>
      <c r="K56" s="42">
        <f t="shared" si="30"/>
        <v>2.2740350934087137</v>
      </c>
      <c r="L56" s="51">
        <f>kWh_in_MMBtu*(I56-H56)*Elec_source_E+(G56-F56)*Gas_source_E</f>
        <v>0.89731806066316189</v>
      </c>
      <c r="M56" s="52">
        <f>(I56-H56)*Elec_emissions/1000+(G56-F56)*Gas_emissions</f>
        <v>128.32769410304036</v>
      </c>
      <c r="O56" s="19">
        <v>4</v>
      </c>
      <c r="P56" s="14" t="s">
        <v>25</v>
      </c>
      <c r="Q56" s="13">
        <v>794</v>
      </c>
      <c r="R56" s="13">
        <v>612</v>
      </c>
      <c r="S56" s="39">
        <v>47.251198644970778</v>
      </c>
      <c r="T56" s="40">
        <v>42.639794577837058</v>
      </c>
      <c r="U56" s="40">
        <v>349.36506629464145</v>
      </c>
      <c r="V56" s="39">
        <v>496.00809290667604</v>
      </c>
      <c r="W56" s="41">
        <f t="shared" si="36"/>
        <v>-9.7593377509472723E-2</v>
      </c>
      <c r="X56" s="42">
        <f t="shared" si="31"/>
        <v>0.41974152758696642</v>
      </c>
      <c r="Y56" s="51">
        <f>kWh_in_MMBtu*(V56-U56)*Elec_source_E+(T56-S56)*Gas_source_E</f>
        <v>-3.4564902387153387</v>
      </c>
      <c r="Z56" s="52">
        <f>(V56-U56)*Elec_emissions/1000+(T56-S56)*Gas_emissions</f>
        <v>-464.65743717475851</v>
      </c>
      <c r="AB56" s="19">
        <v>4</v>
      </c>
      <c r="AC56" s="14" t="s">
        <v>25</v>
      </c>
      <c r="AD56" s="13">
        <v>661</v>
      </c>
      <c r="AE56" s="13">
        <v>497</v>
      </c>
      <c r="AF56" s="39">
        <v>28.092775245031635</v>
      </c>
      <c r="AG56" s="40">
        <v>19.866208416912738</v>
      </c>
      <c r="AH56" s="40">
        <v>274.59577249889719</v>
      </c>
      <c r="AI56" s="39">
        <v>833.31128465672327</v>
      </c>
      <c r="AJ56" s="41">
        <f t="shared" si="37"/>
        <v>-0.29283567594745957</v>
      </c>
      <c r="AK56" s="42">
        <f t="shared" si="32"/>
        <v>2.034683589894196</v>
      </c>
      <c r="AL56" s="51">
        <f>kWh_in_MMBtu*(AI56-AH56)*Elec_source_E+(AG56-AF56)*Gas_source_E</f>
        <v>-2.985425954837873</v>
      </c>
      <c r="AM56" s="52">
        <f>(AI56-AH56)*Elec_emissions/1000+(AG56-AF56)*Gas_emissions</f>
        <v>-396.9329690559988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48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48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48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381</v>
      </c>
      <c r="F68" s="30">
        <v>30.054154558509964</v>
      </c>
      <c r="G68" s="30">
        <v>24.320118676398767</v>
      </c>
      <c r="H68" s="30">
        <v>268.67560678288072</v>
      </c>
      <c r="I68" s="30">
        <v>406</v>
      </c>
      <c r="J68" s="32">
        <f>(G68-F68)/F68</f>
        <v>-0.19079012423883274</v>
      </c>
      <c r="K68" s="36">
        <f t="shared" ref="K68:K71" si="38">(I68-H68)/H68</f>
        <v>0.51111596940801707</v>
      </c>
      <c r="L68" s="49">
        <f>kWh_in_MMBtu*(I68-H68)*Elec_source_E+(G68-F68)*Gas_source_E</f>
        <v>-4.7799229321604688</v>
      </c>
      <c r="M68" s="50">
        <f>(I68-H68)*Elec_emissions/1000+(G68-F68)*Gas_emissions</f>
        <v>-643.23360693265454</v>
      </c>
      <c r="O68" s="16">
        <v>1</v>
      </c>
      <c r="P68" s="17" t="s">
        <v>22</v>
      </c>
      <c r="Q68" s="18">
        <v>441</v>
      </c>
      <c r="R68" s="18">
        <v>114</v>
      </c>
      <c r="S68" s="30">
        <v>43.14292311278885</v>
      </c>
      <c r="T68" s="30">
        <v>38.107058936844155</v>
      </c>
      <c r="U68" s="30">
        <v>320.75309488355452</v>
      </c>
      <c r="V68" s="30">
        <v>372.38678267955521</v>
      </c>
      <c r="W68" s="32">
        <f>(T68-S68)/S68</f>
        <v>-0.11672515009656161</v>
      </c>
      <c r="X68" s="36">
        <f t="shared" ref="X68:X71" si="39">(V68-U68)/U68</f>
        <v>0.16097642897177863</v>
      </c>
      <c r="Y68" s="49">
        <f>kWh_in_MMBtu*(V68-U68)*Elec_source_E+(T68-S68)*Gas_source_E</f>
        <v>-4.9363087493869955</v>
      </c>
      <c r="Z68" s="50">
        <f>(V68-U68)*Elec_emissions/1000+(T68-S68)*Gas_emissions</f>
        <v>-665.19665180848517</v>
      </c>
      <c r="AB68" s="16">
        <v>1</v>
      </c>
      <c r="AC68" s="17" t="s">
        <v>22</v>
      </c>
      <c r="AD68" s="18">
        <v>374</v>
      </c>
      <c r="AE68" s="18">
        <v>267</v>
      </c>
      <c r="AF68" s="30">
        <v>24.465691580278556</v>
      </c>
      <c r="AG68" s="30">
        <v>18.433559913511939</v>
      </c>
      <c r="AH68" s="30">
        <v>246.44027478484026</v>
      </c>
      <c r="AI68" s="30">
        <v>684.68088978362846</v>
      </c>
      <c r="AJ68" s="32">
        <f>(AG68-AF68)/AF68</f>
        <v>-0.24655471712187493</v>
      </c>
      <c r="AK68" s="36">
        <f t="shared" ref="AK68:AK71" si="40">(AI68-AH68)/AH68</f>
        <v>1.7782832590225084</v>
      </c>
      <c r="AL68" s="49">
        <f>kWh_in_MMBtu*(AI68-AH68)*Elec_source_E+(AG68-AF68)*Gas_source_E</f>
        <v>-1.8832794071025054</v>
      </c>
      <c r="AM68" s="50">
        <f>(AI68-AH68)*Elec_emissions/1000+(AG68-AF68)*Gas_emissions</f>
        <v>-249.52150080645458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400</v>
      </c>
      <c r="F69" s="30">
        <v>30.726623347317886</v>
      </c>
      <c r="G69" s="31">
        <v>24.629372852678813</v>
      </c>
      <c r="H69" s="31">
        <v>272.89045817681</v>
      </c>
      <c r="I69" s="30">
        <v>427</v>
      </c>
      <c r="J69" s="37">
        <f t="shared" ref="J69:J71" si="43">(G69-F69)/F69</f>
        <v>-0.19843542278365253</v>
      </c>
      <c r="K69" s="38">
        <f t="shared" si="38"/>
        <v>0.5647304154670737</v>
      </c>
      <c r="L69" s="49">
        <f>kWh_in_MMBtu*(I69-H69)*Elec_source_E+(G69-F69)*Gas_source_E</f>
        <v>-4.9961273536376378</v>
      </c>
      <c r="M69" s="50">
        <f>(I69-H69)*Elec_emissions/1000+(G69-F69)*Gas_emissions</f>
        <v>-672.22054890102561</v>
      </c>
      <c r="O69" s="16">
        <v>2</v>
      </c>
      <c r="P69" s="17" t="s">
        <v>23</v>
      </c>
      <c r="Q69" s="18">
        <v>441</v>
      </c>
      <c r="R69" s="18">
        <v>130</v>
      </c>
      <c r="S69" s="30">
        <v>43.436893958919711</v>
      </c>
      <c r="T69" s="31">
        <v>38.14001402986392</v>
      </c>
      <c r="U69" s="31">
        <v>324.74064841036125</v>
      </c>
      <c r="V69" s="30">
        <v>365.26609297793578</v>
      </c>
      <c r="W69" s="37">
        <f t="shared" ref="W69:W71" si="44">(T69-S69)/S69</f>
        <v>-0.1219442608871918</v>
      </c>
      <c r="X69" s="38">
        <f t="shared" si="39"/>
        <v>0.12479326122538321</v>
      </c>
      <c r="Y69" s="49">
        <f>kWh_in_MMBtu*(V69-U69)*Elec_source_E+(T69-S69)*Gas_source_E</f>
        <v>-5.3397392536070392</v>
      </c>
      <c r="Z69" s="50">
        <f>(V69-U69)*Elec_emissions/1000+(T69-S69)*Gas_emissions</f>
        <v>-719.71735316994796</v>
      </c>
      <c r="AB69" s="16">
        <v>2</v>
      </c>
      <c r="AC69" s="17" t="s">
        <v>23</v>
      </c>
      <c r="AD69" s="18">
        <v>374</v>
      </c>
      <c r="AE69" s="18">
        <v>270</v>
      </c>
      <c r="AF69" s="30">
        <v>24.606863423213316</v>
      </c>
      <c r="AG69" s="31">
        <v>18.124249322923013</v>
      </c>
      <c r="AH69" s="31">
        <v>247.92555176806317</v>
      </c>
      <c r="AI69" s="30">
        <v>692.90088416762001</v>
      </c>
      <c r="AJ69" s="37">
        <f t="shared" ref="AJ69:AJ71" si="45">(AG69-AF69)/AF69</f>
        <v>-0.26344739631361608</v>
      </c>
      <c r="AK69" s="38">
        <f t="shared" si="40"/>
        <v>1.7947941598848822</v>
      </c>
      <c r="AL69" s="49">
        <f>kWh_in_MMBtu*(AI69-AH69)*Elec_source_E+(AG69-AF69)*Gas_source_E</f>
        <v>-2.3022042958943185</v>
      </c>
      <c r="AM69" s="50">
        <f>(AI69-AH69)*Elec_emissions/1000+(AG69-AF69)*Gas_emissions</f>
        <v>-305.95013943371885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500</v>
      </c>
      <c r="F70" s="30">
        <v>33.707601561156224</v>
      </c>
      <c r="G70" s="31">
        <v>27.311899797756052</v>
      </c>
      <c r="H70" s="31">
        <v>293.53661458016018</v>
      </c>
      <c r="I70" s="30">
        <v>577</v>
      </c>
      <c r="J70" s="37">
        <f t="shared" si="43"/>
        <v>-0.18974063615283784</v>
      </c>
      <c r="K70" s="38">
        <f t="shared" si="38"/>
        <v>0.96568322771342208</v>
      </c>
      <c r="L70" s="49">
        <f>kWh_in_MMBtu*(I70-H70)*Elec_source_E+(G70-F70)*Gas_source_E</f>
        <v>-3.9365946717815841</v>
      </c>
      <c r="M70" s="50">
        <f>(I70-H70)*Elec_emissions/1000+(G70-F70)*Gas_emissions</f>
        <v>-528.01239681937818</v>
      </c>
      <c r="O70" s="16">
        <v>3</v>
      </c>
      <c r="P70" s="17" t="s">
        <v>24</v>
      </c>
      <c r="Q70" s="18">
        <v>441</v>
      </c>
      <c r="R70" s="18">
        <v>199</v>
      </c>
      <c r="S70" s="30">
        <v>45.180867662715066</v>
      </c>
      <c r="T70" s="31">
        <v>40.191480655951935</v>
      </c>
      <c r="U70" s="31">
        <v>346.86327461823475</v>
      </c>
      <c r="V70" s="30">
        <v>406.59722779639958</v>
      </c>
      <c r="W70" s="37">
        <f t="shared" si="44"/>
        <v>-0.11043141189784098</v>
      </c>
      <c r="X70" s="38">
        <f t="shared" si="39"/>
        <v>0.17221181240334338</v>
      </c>
      <c r="Y70" s="49">
        <f>kWh_in_MMBtu*(V70-U70)*Elec_source_E+(T70-S70)*Gas_source_E</f>
        <v>-4.7989283012335235</v>
      </c>
      <c r="Z70" s="50">
        <f>(V70-U70)*Elec_emissions/1000+(T70-S70)*Gas_emissions</f>
        <v>-646.58672207312861</v>
      </c>
      <c r="AB70" s="16">
        <v>3</v>
      </c>
      <c r="AC70" s="17" t="s">
        <v>24</v>
      </c>
      <c r="AD70" s="18">
        <v>374</v>
      </c>
      <c r="AE70" s="18">
        <v>301</v>
      </c>
      <c r="AF70" s="30">
        <v>26.122286098663881</v>
      </c>
      <c r="AG70" s="31">
        <v>18.796828067586659</v>
      </c>
      <c r="AH70" s="31">
        <v>258.2807828606359</v>
      </c>
      <c r="AI70" s="30">
        <v>794.26022020055609</v>
      </c>
      <c r="AJ70" s="37">
        <f t="shared" si="45"/>
        <v>-0.28042943880979504</v>
      </c>
      <c r="AK70" s="38">
        <f t="shared" si="40"/>
        <v>2.0751812481113858</v>
      </c>
      <c r="AL70" s="49">
        <f>kWh_in_MMBtu*(AI70-AH70)*Elec_source_E+(AG70-AF70)*Gas_source_E</f>
        <v>-2.2466266746777421</v>
      </c>
      <c r="AM70" s="50">
        <f>(AI70-AH70)*Elec_emissions/1000+(AG70-AF70)*Gas_emissions</f>
        <v>-297.52822867610769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669</v>
      </c>
      <c r="F71" s="39">
        <v>38.405112099937099</v>
      </c>
      <c r="G71" s="40">
        <v>31.568538279990332</v>
      </c>
      <c r="H71" s="40">
        <v>314.34261380979444</v>
      </c>
      <c r="I71" s="39">
        <v>836</v>
      </c>
      <c r="J71" s="41">
        <f t="shared" si="43"/>
        <v>-0.17801207823991652</v>
      </c>
      <c r="K71" s="42">
        <f t="shared" si="38"/>
        <v>1.6595185102897159</v>
      </c>
      <c r="L71" s="51">
        <f>kWh_in_MMBtu*(I71-H71)*Elec_source_E+(G71-F71)*Gas_source_E</f>
        <v>-1.8670728061008477</v>
      </c>
      <c r="M71" s="52">
        <f>(I71-H71)*Elec_emissions/1000+(G71-F71)*Gas_emissions</f>
        <v>-246.48651201161601</v>
      </c>
      <c r="O71" s="19">
        <v>4</v>
      </c>
      <c r="P71" s="14" t="s">
        <v>25</v>
      </c>
      <c r="Q71" s="13">
        <v>441</v>
      </c>
      <c r="R71" s="13">
        <v>361</v>
      </c>
      <c r="S71" s="39">
        <v>48.884549824274892</v>
      </c>
      <c r="T71" s="40">
        <v>44.40770166344182</v>
      </c>
      <c r="U71" s="40">
        <v>361.87600106398168</v>
      </c>
      <c r="V71" s="39">
        <v>427.10822482615799</v>
      </c>
      <c r="W71" s="41">
        <f t="shared" si="44"/>
        <v>-9.1580022255006568E-2</v>
      </c>
      <c r="X71" s="42">
        <f t="shared" si="39"/>
        <v>0.18026125957615768</v>
      </c>
      <c r="Y71" s="51">
        <f>kWh_in_MMBtu*(V71-U71)*Elec_source_E+(T71-S71)*Gas_source_E</f>
        <v>-4.181397225998893</v>
      </c>
      <c r="Z71" s="52">
        <f>(V71-U71)*Elec_emissions/1000+(T71-S71)*Gas_emissions</f>
        <v>-563.24902629225721</v>
      </c>
      <c r="AB71" s="19">
        <v>4</v>
      </c>
      <c r="AC71" s="14" t="s">
        <v>25</v>
      </c>
      <c r="AD71" s="13">
        <v>374</v>
      </c>
      <c r="AE71" s="13">
        <v>308</v>
      </c>
      <c r="AF71" s="39">
        <v>26.122394507450299</v>
      </c>
      <c r="AG71" s="40">
        <v>16.520038340295564</v>
      </c>
      <c r="AH71" s="40">
        <v>258.62978004758162</v>
      </c>
      <c r="AI71" s="39">
        <v>1014.9059166755948</v>
      </c>
      <c r="AJ71" s="41">
        <f t="shared" si="45"/>
        <v>-0.36759096354723808</v>
      </c>
      <c r="AK71" s="42">
        <f t="shared" si="40"/>
        <v>2.9241649453086054</v>
      </c>
      <c r="AL71" s="51">
        <f>kWh_in_MMBtu*(AI71-AH71)*Elec_source_E+(AG71-AF71)*Gas_source_E</f>
        <v>-2.3699792985074488</v>
      </c>
      <c r="AM71" s="52">
        <f>(AI71-AH71)*Elec_emissions/1000+(AG71-AF71)*Gas_emissions</f>
        <v>-311.92085391461478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BM71"/>
  <sheetViews>
    <sheetView topLeftCell="AW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49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49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49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49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49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4387</v>
      </c>
      <c r="F8" s="30">
        <v>33.007597578656956</v>
      </c>
      <c r="G8" s="30">
        <v>22.25412897726326</v>
      </c>
      <c r="H8" s="30">
        <v>285.80879567611527</v>
      </c>
      <c r="I8" s="30">
        <v>1639.5896962101144</v>
      </c>
      <c r="J8" s="32">
        <f>(G8-F8)/F8</f>
        <v>-0.32578767890538618</v>
      </c>
      <c r="K8" s="36">
        <f>(I8-H8)/H8</f>
        <v>4.7366663343283983</v>
      </c>
      <c r="L8" s="49">
        <f>kWh_in_MMBtu*(I8-H8)*Elec_source_E+(G8-F8)*Gas_source_E</f>
        <v>2.7721124620882698</v>
      </c>
      <c r="M8" s="50">
        <f>(I8-H8)*Elec_emissions/1000+(G8-F8)*Gas_emissions</f>
        <v>387.63754497156151</v>
      </c>
      <c r="N8" s="6"/>
      <c r="O8" s="16">
        <v>1</v>
      </c>
      <c r="P8" s="17" t="s">
        <v>22</v>
      </c>
      <c r="Q8" s="18">
        <v>7241</v>
      </c>
      <c r="R8" s="18">
        <v>3866</v>
      </c>
      <c r="S8" s="30">
        <v>31.200960387584725</v>
      </c>
      <c r="T8" s="30">
        <v>23.171858656384188</v>
      </c>
      <c r="U8" s="30">
        <v>275.99389468915956</v>
      </c>
      <c r="V8" s="30">
        <v>1139.77642474921</v>
      </c>
      <c r="W8" s="32">
        <f>(T8-S8)/S8</f>
        <v>-0.25733508300582386</v>
      </c>
      <c r="X8" s="36">
        <f>(V8-U8)/U8</f>
        <v>3.1297160795273853</v>
      </c>
      <c r="Y8" s="49">
        <f>kWh_in_MMBtu*(V8-U8)*Elec_source_E+(T8-S8)*Gas_source_E</f>
        <v>0.49581678692193343</v>
      </c>
      <c r="Z8" s="50">
        <f>(V8-U8)*Elec_emissions/1000+(T8-S8)*Gas_emissions</f>
        <v>75.661844220834382</v>
      </c>
      <c r="AA8" s="6"/>
      <c r="AB8" s="16">
        <v>1</v>
      </c>
      <c r="AC8" s="17" t="s">
        <v>22</v>
      </c>
      <c r="AD8" s="18">
        <v>2476</v>
      </c>
      <c r="AE8" s="18">
        <v>409</v>
      </c>
      <c r="AF8" s="30">
        <v>42.300779953248039</v>
      </c>
      <c r="AG8" s="30">
        <v>6.8963328193933977</v>
      </c>
      <c r="AH8" s="30">
        <v>325.95926383175288</v>
      </c>
      <c r="AI8" s="30">
        <v>6266.717649976581</v>
      </c>
      <c r="AJ8" s="32">
        <f>(AG8-AF8)/AF8</f>
        <v>-0.83696913326384492</v>
      </c>
      <c r="AK8" s="36">
        <f>(AI8-AH8)/AH8</f>
        <v>18.225462643120981</v>
      </c>
      <c r="AL8" s="49">
        <f>kWh_in_MMBtu*(AI8-AH8)*Elec_source_E+(AG8-AF8)*Gas_source_E</f>
        <v>25.010099709441455</v>
      </c>
      <c r="AM8" s="50">
        <f>(AI8-AH8)*Elec_emissions/1000+(AG8-AF8)*Gas_emissions</f>
        <v>3433.4089647779492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48.312951965662016</v>
      </c>
      <c r="AU8" s="30">
        <v>474.40163350977679</v>
      </c>
      <c r="AV8" s="30">
        <v>1540.7364289185316</v>
      </c>
      <c r="AW8" s="32">
        <f>(AT8-AS8)/AS8</f>
        <v>-0.20035776821199425</v>
      </c>
      <c r="AX8" s="36">
        <f>(AV8-AU8)/AU8</f>
        <v>2.2477468880527773</v>
      </c>
      <c r="AY8" s="49">
        <f>kWh_in_MMBtu*(AV8-AU8)*Elec_source_E+(AT8-AS8)*Gas_source_E</f>
        <v>-1.7786962874678647</v>
      </c>
      <c r="AZ8" s="50">
        <f>(AV8-AU8)*Elec_emissions/1000+(AT8-AS8)*Gas_emissions</f>
        <v>-229.02207981205333</v>
      </c>
      <c r="BA8" s="6"/>
      <c r="BB8" s="16">
        <v>1</v>
      </c>
      <c r="BC8" s="17" t="s">
        <v>22</v>
      </c>
      <c r="BD8" s="18">
        <v>72</v>
      </c>
      <c r="BE8" s="18">
        <v>6</v>
      </c>
      <c r="BF8" s="30">
        <v>79.344750103912261</v>
      </c>
      <c r="BG8" s="30">
        <v>17.447537696752182</v>
      </c>
      <c r="BH8" s="30">
        <v>541.14628393382907</v>
      </c>
      <c r="BI8" s="30">
        <v>10016.459814593443</v>
      </c>
      <c r="BJ8" s="32">
        <f>(BG8-BF8)/BF8</f>
        <v>-0.78010469912751179</v>
      </c>
      <c r="BK8" s="36">
        <f>(BI8-BH8)/BH8</f>
        <v>17.509708210096935</v>
      </c>
      <c r="BL8" s="49">
        <f>kWh_in_MMBtu*(BI8-BH8)*Elec_source_E+(BG8-BF8)*Gas_source_E</f>
        <v>33.973449708472685</v>
      </c>
      <c r="BM8" s="50">
        <f>(BI8-BH8)*Elec_emissions/1000+(BG8-BF8)*Gas_emissions</f>
        <v>4678.2156497265478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4800</v>
      </c>
      <c r="F9" s="30">
        <v>33.471672323422325</v>
      </c>
      <c r="G9" s="31">
        <v>22.835977780587697</v>
      </c>
      <c r="H9" s="31">
        <v>289.04835761411198</v>
      </c>
      <c r="I9" s="30">
        <v>1577.5780460466797</v>
      </c>
      <c r="J9" s="37">
        <f t="shared" ref="J9:J11" si="0">(G9-F9)/F9</f>
        <v>-0.31775211110058982</v>
      </c>
      <c r="K9" s="38">
        <f t="shared" ref="K9:K11" si="1">(I9-H9)/H9</f>
        <v>4.4578343190338847</v>
      </c>
      <c r="L9" s="49">
        <f>kWh_in_MMBtu*(I9-H9)*Elec_source_E+(G9-F9)*Gas_source_E</f>
        <v>2.2019156300444394</v>
      </c>
      <c r="M9" s="50">
        <f>(I9-H9)*Elec_emissions/1000+(G9-F9)*Gas_emissions</f>
        <v>310.07506918426293</v>
      </c>
      <c r="N9" s="6"/>
      <c r="O9" s="16">
        <v>2</v>
      </c>
      <c r="P9" s="17" t="s">
        <v>23</v>
      </c>
      <c r="Q9" s="18">
        <v>7241</v>
      </c>
      <c r="R9" s="18">
        <v>4138</v>
      </c>
      <c r="S9" s="30">
        <v>31.615929727229847</v>
      </c>
      <c r="T9" s="31">
        <v>23.49077357951882</v>
      </c>
      <c r="U9" s="31">
        <v>279.14007657074859</v>
      </c>
      <c r="V9" s="30">
        <v>1104.2009466648226</v>
      </c>
      <c r="W9" s="37">
        <f t="shared" ref="W9:W11" si="2">(T9-S9)/S9</f>
        <v>-0.25699564168480155</v>
      </c>
      <c r="X9" s="38">
        <f t="shared" ref="X9:X11" si="3">(V9-U9)/U9</f>
        <v>2.9557234497818903</v>
      </c>
      <c r="Y9" s="49">
        <f>kWh_in_MMBtu*(V9-U9)*Elec_source_E+(T9-S9)*Gas_source_E</f>
        <v>-2.3431324799778608E-2</v>
      </c>
      <c r="Z9" s="50">
        <f>(V9-U9)*Elec_emissions/1000+(T9-S9)*Gas_emissions</f>
        <v>5.2405514032627707</v>
      </c>
      <c r="AA9" s="6"/>
      <c r="AB9" s="16">
        <v>2</v>
      </c>
      <c r="AC9" s="17" t="s">
        <v>23</v>
      </c>
      <c r="AD9" s="18">
        <v>2476</v>
      </c>
      <c r="AE9" s="18">
        <v>541</v>
      </c>
      <c r="AF9" s="30">
        <v>40.82980224183023</v>
      </c>
      <c r="AG9" s="31">
        <v>11.948909106580144</v>
      </c>
      <c r="AH9" s="31">
        <v>319.98118593609888</v>
      </c>
      <c r="AI9" s="30">
        <v>5121.6652419522998</v>
      </c>
      <c r="AJ9" s="37">
        <f t="shared" ref="AJ9:AJ11" si="4">(AG9-AF9)/AF9</f>
        <v>-0.70734834727319695</v>
      </c>
      <c r="AK9" s="38">
        <f t="shared" ref="AK9:AK11" si="5">(AI9-AH9)/AH9</f>
        <v>15.006144945581614</v>
      </c>
      <c r="AL9" s="49">
        <f>kWh_in_MMBtu*(AI9-AH9)*Elec_source_E+(AG9-AF9)*Gas_source_E</f>
        <v>19.925999519249451</v>
      </c>
      <c r="AM9" s="50">
        <f>(AI9-AH9)*Elec_emissions/1000+(AG9-AF9)*Gas_emissions</f>
        <v>2736.1573265657935</v>
      </c>
      <c r="AO9" s="16">
        <v>2</v>
      </c>
      <c r="AP9" s="17" t="s">
        <v>23</v>
      </c>
      <c r="AQ9" s="18">
        <v>211</v>
      </c>
      <c r="AR9" s="18">
        <v>115</v>
      </c>
      <c r="AS9" s="30">
        <v>63.237551545188019</v>
      </c>
      <c r="AT9" s="31">
        <v>50.800287091904536</v>
      </c>
      <c r="AU9" s="31">
        <v>486.90243828645021</v>
      </c>
      <c r="AV9" s="30">
        <v>1498.1284395214841</v>
      </c>
      <c r="AW9" s="37">
        <f t="shared" ref="AW9:AW11" si="6">(AT9-AS9)/AS9</f>
        <v>-0.19667530050394369</v>
      </c>
      <c r="AX9" s="38">
        <f t="shared" ref="AX9:AX11" si="7">(AV9-AU9)/AU9</f>
        <v>2.0768554883270438</v>
      </c>
      <c r="AY9" s="49">
        <f>kWh_in_MMBtu*(AV9-AU9)*Elec_source_E+(AT9-AS9)*Gas_source_E</f>
        <v>-2.7305709356307091</v>
      </c>
      <c r="AZ9" s="50">
        <f>(AV9-AU9)*Elec_emissions/1000+(AT9-AS9)*Gas_emissions</f>
        <v>-357.95526883693265</v>
      </c>
      <c r="BA9" s="6"/>
      <c r="BB9" s="16">
        <v>2</v>
      </c>
      <c r="BC9" s="17" t="s">
        <v>23</v>
      </c>
      <c r="BD9" s="18">
        <v>72</v>
      </c>
      <c r="BE9" s="18">
        <v>6</v>
      </c>
      <c r="BF9" s="30">
        <v>79.344750103912261</v>
      </c>
      <c r="BG9" s="31">
        <v>16.913238757215435</v>
      </c>
      <c r="BH9" s="31">
        <v>541.14628393382907</v>
      </c>
      <c r="BI9" s="30">
        <v>10014.239547304745</v>
      </c>
      <c r="BJ9" s="37">
        <f t="shared" ref="BJ9:BJ11" si="8">(BG9-BF9)/BF9</f>
        <v>-0.78683859064316974</v>
      </c>
      <c r="BK9" s="38">
        <f t="shared" ref="BK9:BK11" si="9">(BI9-BH9)/BH9</f>
        <v>17.505605313422571</v>
      </c>
      <c r="BL9" s="49">
        <f>kWh_in_MMBtu*(BI9-BH9)*Elec_source_E+(BG9-BF9)*Gas_source_E</f>
        <v>33.367293986330878</v>
      </c>
      <c r="BM9" s="50">
        <f>(BI9-BH9)*Elec_emissions/1000+(BG9-BF9)*Gas_emissions</f>
        <v>4596.4454369768791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6274</v>
      </c>
      <c r="F10" s="30">
        <v>34.91359822894605</v>
      </c>
      <c r="G10" s="31">
        <v>24.865360643233984</v>
      </c>
      <c r="H10" s="31">
        <v>298.70508466297827</v>
      </c>
      <c r="I10" s="30">
        <v>1445.8859489245992</v>
      </c>
      <c r="J10" s="37">
        <f t="shared" si="0"/>
        <v>-0.28780297922376008</v>
      </c>
      <c r="K10" s="38">
        <f t="shared" si="1"/>
        <v>3.8405133463193555</v>
      </c>
      <c r="L10" s="49">
        <f>kWh_in_MMBtu*(I10-H10)*Elec_source_E+(G10-F10)*Gas_source_E</f>
        <v>1.3289825263797237</v>
      </c>
      <c r="M10" s="50">
        <f>(I10-H10)*Elec_emissions/1000+(G10-F10)*Gas_emissions</f>
        <v>190.91005153672313</v>
      </c>
      <c r="N10" s="6"/>
      <c r="O10" s="16">
        <v>3</v>
      </c>
      <c r="P10" s="17" t="s">
        <v>24</v>
      </c>
      <c r="Q10" s="18">
        <v>7241</v>
      </c>
      <c r="R10" s="18">
        <v>5154</v>
      </c>
      <c r="S10" s="30">
        <v>33.258958339976338</v>
      </c>
      <c r="T10" s="31">
        <v>25.260001676593284</v>
      </c>
      <c r="U10" s="31">
        <v>290.20931089784119</v>
      </c>
      <c r="V10" s="30">
        <v>1054.4235150139534</v>
      </c>
      <c r="W10" s="37">
        <f t="shared" si="2"/>
        <v>-0.24050532736524502</v>
      </c>
      <c r="X10" s="38">
        <f t="shared" si="3"/>
        <v>2.6333207633890461</v>
      </c>
      <c r="Y10" s="49">
        <f>kWh_in_MMBtu*(V10-U10)*Elec_source_E+(T10-S10)*Gas_source_E</f>
        <v>-0.53728997412956225</v>
      </c>
      <c r="Z10" s="50">
        <f>(V10-U10)*Elec_emissions/1000+(T10-S10)*Gas_emissions</f>
        <v>-64.679176732481892</v>
      </c>
      <c r="AA10" s="6"/>
      <c r="AB10" s="16">
        <v>3</v>
      </c>
      <c r="AC10" s="17" t="s">
        <v>24</v>
      </c>
      <c r="AD10" s="18">
        <v>2476</v>
      </c>
      <c r="AE10" s="18">
        <v>955</v>
      </c>
      <c r="AF10" s="30">
        <v>37.972419715460269</v>
      </c>
      <c r="AG10" s="31">
        <v>17.63853096953973</v>
      </c>
      <c r="AH10" s="31">
        <v>307.68619581143491</v>
      </c>
      <c r="AI10" s="30">
        <v>3495.4411796370318</v>
      </c>
      <c r="AJ10" s="37">
        <f t="shared" si="4"/>
        <v>-0.53549099315474236</v>
      </c>
      <c r="AK10" s="38">
        <f t="shared" si="5"/>
        <v>10.360409492596178</v>
      </c>
      <c r="AL10" s="49">
        <f>kWh_in_MMBtu*(AI10-AH10)*Elec_source_E+(AG10-AF10)*Gas_source_E</f>
        <v>11.963730306673082</v>
      </c>
      <c r="AM10" s="50">
        <f>(AI10-AH10)*Elec_emissions/1000+(AG10-AF10)*Gas_emissions</f>
        <v>1645.9141008320989</v>
      </c>
      <c r="AO10" s="16">
        <v>3</v>
      </c>
      <c r="AP10" s="17" t="s">
        <v>24</v>
      </c>
      <c r="AQ10" s="18">
        <v>211</v>
      </c>
      <c r="AR10" s="18">
        <v>149</v>
      </c>
      <c r="AS10" s="30">
        <v>68.49376134342107</v>
      </c>
      <c r="AT10" s="31">
        <v>57.098218159972546</v>
      </c>
      <c r="AU10" s="31">
        <v>511.54177435533364</v>
      </c>
      <c r="AV10" s="30">
        <v>1251.8235299966527</v>
      </c>
      <c r="AW10" s="37">
        <f t="shared" si="6"/>
        <v>-0.16637344715692245</v>
      </c>
      <c r="AX10" s="38">
        <f t="shared" si="7"/>
        <v>1.4471579697948482</v>
      </c>
      <c r="AY10" s="49">
        <f>kWh_in_MMBtu*(AV10-AU10)*Elec_source_E+(AT10-AS10)*Gas_source_E</f>
        <v>-4.4957868024234342</v>
      </c>
      <c r="AZ10" s="50">
        <f>(AV10-AU10)*Elec_emissions/1000+(AT10-AS10)*Gas_emissions</f>
        <v>-598.77517526445513</v>
      </c>
      <c r="BA10" s="6"/>
      <c r="BB10" s="16">
        <v>3</v>
      </c>
      <c r="BC10" s="17" t="s">
        <v>24</v>
      </c>
      <c r="BD10" s="18">
        <v>72</v>
      </c>
      <c r="BE10" s="18">
        <v>16</v>
      </c>
      <c r="BF10" s="30">
        <v>72.625795983413255</v>
      </c>
      <c r="BG10" s="31">
        <v>28.924528296345606</v>
      </c>
      <c r="BH10" s="31">
        <v>517.30446432419069</v>
      </c>
      <c r="BI10" s="30">
        <v>7020.1009155096936</v>
      </c>
      <c r="BJ10" s="37">
        <f t="shared" si="8"/>
        <v>-0.60173203054529589</v>
      </c>
      <c r="BK10" s="38">
        <f t="shared" si="9"/>
        <v>12.570539981093708</v>
      </c>
      <c r="BL10" s="49">
        <f>kWh_in_MMBtu*(BI10-BH10)*Elec_source_E+(BG10-BF10)*Gas_source_E</f>
        <v>21.983667991168637</v>
      </c>
      <c r="BM10" s="50">
        <f>(BI10-BH10)*Elec_emissions/1000+(BG10-BF10)*Gas_emissions</f>
        <v>3030.9796900247748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8334</v>
      </c>
      <c r="F11" s="39">
        <v>39.557902582519155</v>
      </c>
      <c r="G11" s="40">
        <v>30.483206366059314</v>
      </c>
      <c r="H11" s="40">
        <v>322.53746845590211</v>
      </c>
      <c r="I11" s="39">
        <v>1206.8530574417293</v>
      </c>
      <c r="J11" s="41">
        <f t="shared" si="0"/>
        <v>-0.22940286577453672</v>
      </c>
      <c r="K11" s="42">
        <f t="shared" si="1"/>
        <v>2.7417453023964944</v>
      </c>
      <c r="L11" s="51">
        <f>kWh_in_MMBtu*(I11-H11)*Elec_source_E+(G11-F11)*Gas_source_E</f>
        <v>-0.42405708034902645</v>
      </c>
      <c r="M11" s="52">
        <f>(I11-H11)*Elec_emissions/1000+(G11-F11)*Gas_emissions</f>
        <v>-48.185477434204131</v>
      </c>
      <c r="N11" s="6"/>
      <c r="O11" s="19">
        <v>4</v>
      </c>
      <c r="P11" s="14" t="s">
        <v>25</v>
      </c>
      <c r="Q11" s="13">
        <v>7241</v>
      </c>
      <c r="R11" s="13">
        <v>6844</v>
      </c>
      <c r="S11" s="39">
        <v>38.533843829907056</v>
      </c>
      <c r="T11" s="40">
        <v>30.781291726700285</v>
      </c>
      <c r="U11" s="40">
        <v>316.76570548794751</v>
      </c>
      <c r="V11" s="39">
        <v>971.1656536709171</v>
      </c>
      <c r="W11" s="41">
        <f t="shared" si="2"/>
        <v>-0.20118813314932849</v>
      </c>
      <c r="X11" s="42">
        <f t="shared" si="3"/>
        <v>2.0658800395545618</v>
      </c>
      <c r="Y11" s="51">
        <f>kWh_in_MMBtu*(V11-U11)*Elec_source_E+(T11-S11)*Gas_source_E</f>
        <v>-1.4443654141918225</v>
      </c>
      <c r="Z11" s="52">
        <f>(V11-U11)*Elec_emissions/1000+(T11-S11)*Gas_emissions</f>
        <v>-188.12763451335752</v>
      </c>
      <c r="AA11" s="6"/>
      <c r="AB11" s="19">
        <v>4</v>
      </c>
      <c r="AC11" s="14" t="s">
        <v>25</v>
      </c>
      <c r="AD11" s="13">
        <v>2476</v>
      </c>
      <c r="AE11" s="13">
        <v>1259</v>
      </c>
      <c r="AF11" s="39">
        <v>36.616989233871195</v>
      </c>
      <c r="AG11" s="40">
        <v>20.902908885108211</v>
      </c>
      <c r="AH11" s="40">
        <v>303.35534135576199</v>
      </c>
      <c r="AI11" s="39">
        <v>2478.0403821416271</v>
      </c>
      <c r="AJ11" s="41">
        <f t="shared" si="4"/>
        <v>-0.42914725316158037</v>
      </c>
      <c r="AK11" s="42">
        <f t="shared" si="5"/>
        <v>7.1687712207957759</v>
      </c>
      <c r="AL11" s="51">
        <f>kWh_in_MMBtu*(AI11-AH11)*Elec_source_E+(AG11-AF11)*Gas_source_E</f>
        <v>6.1535331522617831</v>
      </c>
      <c r="AM11" s="52">
        <f>(AI11-AH11)*Elec_emissions/1000+(AG11-AF11)*Gas_emissions</f>
        <v>852.02223803448942</v>
      </c>
      <c r="AO11" s="19">
        <v>4</v>
      </c>
      <c r="AP11" s="14" t="s">
        <v>25</v>
      </c>
      <c r="AQ11" s="13">
        <v>211</v>
      </c>
      <c r="AR11" s="13">
        <v>203</v>
      </c>
      <c r="AS11" s="39">
        <v>88.036466057901734</v>
      </c>
      <c r="AT11" s="40">
        <v>77.673996593579986</v>
      </c>
      <c r="AU11" s="40">
        <v>611.37259070283301</v>
      </c>
      <c r="AV11" s="39">
        <v>1021.0515665833832</v>
      </c>
      <c r="AW11" s="41">
        <f t="shared" si="6"/>
        <v>-0.11770655875153296</v>
      </c>
      <c r="AX11" s="42">
        <f t="shared" si="7"/>
        <v>0.67009706046779727</v>
      </c>
      <c r="AY11" s="51">
        <f>kWh_in_MMBtu*(AV11-AU11)*Elec_source_E+(AT11-AS11)*Gas_source_E</f>
        <v>-6.9091246100044019</v>
      </c>
      <c r="AZ11" s="52">
        <f>(AV11-AU11)*Elec_emissions/1000+(AT11-AS11)*Gas_emissions</f>
        <v>-927.60978032497701</v>
      </c>
      <c r="BA11" s="6"/>
      <c r="BB11" s="19">
        <v>4</v>
      </c>
      <c r="BC11" s="14" t="s">
        <v>25</v>
      </c>
      <c r="BD11" s="13">
        <v>72</v>
      </c>
      <c r="BE11" s="13">
        <v>28</v>
      </c>
      <c r="BF11" s="39">
        <v>70.63360341550991</v>
      </c>
      <c r="BG11" s="40">
        <v>46.260631512609343</v>
      </c>
      <c r="BH11" s="40">
        <v>501.77725258601129</v>
      </c>
      <c r="BI11" s="39">
        <v>3004.6192093894274</v>
      </c>
      <c r="BJ11" s="41">
        <f t="shared" si="8"/>
        <v>-0.34506199208787197</v>
      </c>
      <c r="BK11" s="42">
        <f t="shared" si="9"/>
        <v>4.9879542045888092</v>
      </c>
      <c r="BL11" s="51">
        <f>kWh_in_MMBtu*(BI11-BH11)*Elec_source_E+(BG11-BF11)*Gas_source_E</f>
        <v>0.22854443683479175</v>
      </c>
      <c r="BM11" s="52">
        <f>(BI11-BH11)*Elec_emissions/1000+(BG11-BF11)*Gas_emissions</f>
        <v>56.305335465783628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49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49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49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49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49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1559</v>
      </c>
      <c r="F23" s="30">
        <v>43.58041333758166</v>
      </c>
      <c r="G23" s="30">
        <v>30.420607951181509</v>
      </c>
      <c r="H23" s="30">
        <v>321.0470918092073</v>
      </c>
      <c r="I23" s="30">
        <v>1832.5377494738996</v>
      </c>
      <c r="J23" s="32">
        <f>(G23-F23)/F23</f>
        <v>-0.30196605260399784</v>
      </c>
      <c r="K23" s="36">
        <f t="shared" ref="K23:K26" si="10">(I23-H23)/H23</f>
        <v>4.7080029572824937</v>
      </c>
      <c r="L23" s="49">
        <f>kWh_in_MMBtu*(I23-H23)*Elec_source_E+(G23-F23)*Gas_source_E</f>
        <v>1.8376244648252769</v>
      </c>
      <c r="M23" s="50">
        <f>(I23-H23)*Elec_emissions/1000+(G23-F23)*Gas_emissions</f>
        <v>263.21602444364066</v>
      </c>
      <c r="N23" s="6"/>
      <c r="O23" s="16">
        <v>1</v>
      </c>
      <c r="P23" s="17" t="s">
        <v>22</v>
      </c>
      <c r="Q23" s="18">
        <v>3779</v>
      </c>
      <c r="R23" s="18">
        <v>1209</v>
      </c>
      <c r="S23" s="30">
        <v>41.826453716477523</v>
      </c>
      <c r="T23" s="30">
        <v>35.125851088505215</v>
      </c>
      <c r="U23" s="30">
        <v>308.36477473733436</v>
      </c>
      <c r="V23" s="30">
        <v>618.91523530049267</v>
      </c>
      <c r="W23" s="32">
        <f>(T23-S23)/S23</f>
        <v>-0.16020011338739454</v>
      </c>
      <c r="X23" s="36">
        <f t="shared" ref="X23:X26" si="11">(V23-U23)/U23</f>
        <v>1.0070879880092845</v>
      </c>
      <c r="Y23" s="49">
        <f>kWh_in_MMBtu*(V23-U23)*Elec_source_E+(T23-S23)*Gas_source_E</f>
        <v>-3.9789460909174101</v>
      </c>
      <c r="Z23" s="50">
        <f>(V23-U23)*Elec_emissions/1000+(T23-S23)*Gas_emissions</f>
        <v>-533.44821665309712</v>
      </c>
      <c r="AA23" s="6"/>
      <c r="AB23" s="16">
        <v>1</v>
      </c>
      <c r="AC23" s="17" t="s">
        <v>22</v>
      </c>
      <c r="AD23" s="18">
        <v>1341</v>
      </c>
      <c r="AE23" s="18">
        <v>299</v>
      </c>
      <c r="AF23" s="30">
        <v>46.704674980202903</v>
      </c>
      <c r="AG23" s="30">
        <v>7.6720054629616889</v>
      </c>
      <c r="AH23" s="30">
        <v>344.12939005579892</v>
      </c>
      <c r="AI23" s="30">
        <v>6755.1134586607077</v>
      </c>
      <c r="AJ23" s="32">
        <f>(AG23-AF23)/AF23</f>
        <v>-0.83573367192441261</v>
      </c>
      <c r="AK23" s="36">
        <f t="shared" ref="AK23:AK26" si="12">(AI23-AH23)/AH23</f>
        <v>18.629574380628746</v>
      </c>
      <c r="AL23" s="49">
        <f>kWh_in_MMBtu*(AI23-AH23)*Elec_source_E+(AG23-AF23)*Gas_source_E</f>
        <v>26.089509180593296</v>
      </c>
      <c r="AM23" s="50">
        <f>(AI23-AH23)*Elec_emissions/1000+(AG23-AF23)*Gas_emissions</f>
        <v>3583.7684167170792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56.887977117403764</v>
      </c>
      <c r="AU23" s="30">
        <v>479.06306984065571</v>
      </c>
      <c r="AV23" s="30">
        <v>639.55886498667439</v>
      </c>
      <c r="AW23" s="32">
        <f>(AT23-AS23)/AS23</f>
        <v>-0.12716239394555021</v>
      </c>
      <c r="AX23" s="36">
        <f t="shared" ref="AX23:AX26" si="13">(AV23-AU23)/AU23</f>
        <v>0.3350201784483246</v>
      </c>
      <c r="AY23" s="49">
        <f>kWh_in_MMBtu*(AV23-AU23)*Elec_source_E+(AT23-AS23)*Gas_source_E</f>
        <v>-7.315590637032706</v>
      </c>
      <c r="AZ23" s="50">
        <f>(AV23-AU23)*Elec_emissions/1000+(AT23-AS23)*Gas_emissions</f>
        <v>-984.96387678966983</v>
      </c>
      <c r="BA23" s="6"/>
      <c r="BB23" s="16">
        <v>1</v>
      </c>
      <c r="BC23" s="17" t="s">
        <v>22</v>
      </c>
      <c r="BD23" s="18">
        <v>46</v>
      </c>
      <c r="BE23" s="18">
        <v>6</v>
      </c>
      <c r="BF23" s="30">
        <v>79.344750103912261</v>
      </c>
      <c r="BG23" s="30">
        <v>17.447537696752182</v>
      </c>
      <c r="BH23" s="30">
        <v>541.14628393382907</v>
      </c>
      <c r="BI23" s="30">
        <v>10016.459814593443</v>
      </c>
      <c r="BJ23" s="32">
        <f>(BG23-BF23)/BF23</f>
        <v>-0.78010469912751179</v>
      </c>
      <c r="BK23" s="36">
        <f t="shared" ref="BK23:BK26" si="14">(BI23-BH23)/BH23</f>
        <v>17.509708210096935</v>
      </c>
      <c r="BL23" s="49">
        <f>kWh_in_MMBtu*(BI23-BH23)*Elec_source_E+(BG23-BF23)*Gas_source_E</f>
        <v>33.973449708472685</v>
      </c>
      <c r="BM23" s="50">
        <f>(BI23-BH23)*Elec_emissions/1000+(BG23-BF23)*Gas_emissions</f>
        <v>4678.2156497265478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1837</v>
      </c>
      <c r="F24" s="30">
        <v>43.126425873289108</v>
      </c>
      <c r="G24" s="31">
        <v>31.055371129151442</v>
      </c>
      <c r="H24" s="31">
        <v>321.61223394015286</v>
      </c>
      <c r="I24" s="30">
        <v>1632.4765800296002</v>
      </c>
      <c r="J24" s="37">
        <f t="shared" ref="J24:J26" si="15">(G24-F24)/F24</f>
        <v>-0.27989926129292397</v>
      </c>
      <c r="K24" s="38">
        <f t="shared" si="10"/>
        <v>4.0759156765578117</v>
      </c>
      <c r="L24" s="49">
        <f>kWh_in_MMBtu*(I24-H24)*Elec_source_E+(G24-F24)*Gas_source_E</f>
        <v>0.87648480199362666</v>
      </c>
      <c r="M24" s="50">
        <f>(I24-H24)*Elec_emissions/1000+(G24-F24)*Gas_emissions</f>
        <v>131.55171182581967</v>
      </c>
      <c r="N24" s="6"/>
      <c r="O24" s="16">
        <v>2</v>
      </c>
      <c r="P24" s="17" t="s">
        <v>23</v>
      </c>
      <c r="Q24" s="18">
        <v>3779</v>
      </c>
      <c r="R24" s="18">
        <v>1369</v>
      </c>
      <c r="S24" s="30">
        <v>41.495071628324972</v>
      </c>
      <c r="T24" s="31">
        <v>34.925882932224873</v>
      </c>
      <c r="U24" s="31">
        <v>309.48049113495784</v>
      </c>
      <c r="V24" s="30">
        <v>558.10452964699527</v>
      </c>
      <c r="W24" s="37">
        <f t="shared" ref="W24:W26" si="16">(T24-S24)/S24</f>
        <v>-0.15831250407134861</v>
      </c>
      <c r="X24" s="38">
        <f t="shared" si="11"/>
        <v>0.80335932517186615</v>
      </c>
      <c r="Y24" s="49">
        <f>kWh_in_MMBtu*(V24-U24)*Elec_source_E+(T24-S24)*Gas_source_E</f>
        <v>-4.4986807133232842</v>
      </c>
      <c r="Z24" s="50">
        <f>(V24-U24)*Elec_emissions/1000+(T24-S24)*Gas_emissions</f>
        <v>-604.17138633021204</v>
      </c>
      <c r="AA24" s="6"/>
      <c r="AB24" s="16">
        <v>2</v>
      </c>
      <c r="AC24" s="17" t="s">
        <v>23</v>
      </c>
      <c r="AD24" s="18">
        <v>1341</v>
      </c>
      <c r="AE24" s="18">
        <v>411</v>
      </c>
      <c r="AF24" s="30">
        <v>44.46952619570898</v>
      </c>
      <c r="AG24" s="31">
        <v>14.387163888367846</v>
      </c>
      <c r="AH24" s="31">
        <v>334.85884123093268</v>
      </c>
      <c r="AI24" s="30">
        <v>5210.8330257628168</v>
      </c>
      <c r="AJ24" s="37">
        <f t="shared" ref="AJ24:AJ26" si="17">(AG24-AF24)/AF24</f>
        <v>-0.67647139245310617</v>
      </c>
      <c r="AK24" s="38">
        <f t="shared" si="12"/>
        <v>14.561282499240352</v>
      </c>
      <c r="AL24" s="49">
        <f>kWh_in_MMBtu*(AI24-AH24)*Elec_source_E+(AG24-AF24)*Gas_source_E</f>
        <v>19.411738080909892</v>
      </c>
      <c r="AM24" s="50">
        <f>(AI24-AH24)*Elec_emissions/1000+(AG24-AF24)*Gas_emissions</f>
        <v>2667.5592051302119</v>
      </c>
      <c r="AO24" s="16">
        <v>2</v>
      </c>
      <c r="AP24" s="17" t="s">
        <v>23</v>
      </c>
      <c r="AQ24" s="18">
        <v>133</v>
      </c>
      <c r="AR24" s="18">
        <v>51</v>
      </c>
      <c r="AS24" s="30">
        <v>71.832303980301887</v>
      </c>
      <c r="AT24" s="31">
        <v>63.14861253672418</v>
      </c>
      <c r="AU24" s="31">
        <v>514.68666538801892</v>
      </c>
      <c r="AV24" s="30">
        <v>648.56010892742734</v>
      </c>
      <c r="AW24" s="37">
        <f t="shared" ref="AW24:AW26" si="18">(AT24-AS24)/AS24</f>
        <v>-0.12088838812630848</v>
      </c>
      <c r="AX24" s="38">
        <f t="shared" si="13"/>
        <v>0.26010668731524667</v>
      </c>
      <c r="AY24" s="49">
        <f>kWh_in_MMBtu*(AV24-AU24)*Elec_source_E+(AT24-AS24)*Gas_source_E</f>
        <v>-8.0319928896085031</v>
      </c>
      <c r="AZ24" s="50">
        <f>(AV24-AU24)*Elec_emissions/1000+(AT24-AS24)*Gas_emissions</f>
        <v>-1081.8506552996232</v>
      </c>
      <c r="BA24" s="6"/>
      <c r="BB24" s="16">
        <v>2</v>
      </c>
      <c r="BC24" s="17" t="s">
        <v>23</v>
      </c>
      <c r="BD24" s="18">
        <v>46</v>
      </c>
      <c r="BE24" s="18">
        <v>6</v>
      </c>
      <c r="BF24" s="30">
        <v>79.344750103912261</v>
      </c>
      <c r="BG24" s="31">
        <v>16.913238757215435</v>
      </c>
      <c r="BH24" s="31">
        <v>541.14628393382907</v>
      </c>
      <c r="BI24" s="30">
        <v>10014.239547304745</v>
      </c>
      <c r="BJ24" s="37">
        <f t="shared" ref="BJ24:BJ26" si="19">(BG24-BF24)/BF24</f>
        <v>-0.78683859064316974</v>
      </c>
      <c r="BK24" s="38">
        <f t="shared" si="14"/>
        <v>17.505605313422571</v>
      </c>
      <c r="BL24" s="49">
        <f>kWh_in_MMBtu*(BI24-BH24)*Elec_source_E+(BG24-BF24)*Gas_source_E</f>
        <v>33.367293986330878</v>
      </c>
      <c r="BM24" s="50">
        <f>(BI24-BH24)*Elec_emissions/1000+(BG24-BF24)*Gas_emissions</f>
        <v>4596.4454369768791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2762</v>
      </c>
      <c r="F25" s="30">
        <v>43.104582969634066</v>
      </c>
      <c r="G25" s="31">
        <v>34.147641393759535</v>
      </c>
      <c r="H25" s="31">
        <v>327.17502395882161</v>
      </c>
      <c r="I25" s="30">
        <v>1139.9392741711811</v>
      </c>
      <c r="J25" s="37">
        <f t="shared" si="15"/>
        <v>-0.20779557436350649</v>
      </c>
      <c r="K25" s="38">
        <f t="shared" si="10"/>
        <v>2.4841879443543782</v>
      </c>
      <c r="L25" s="49">
        <f>kWh_in_MMBtu*(I25-H25)*Elec_source_E+(G25-F25)*Gas_source_E</f>
        <v>-1.0617233728069504</v>
      </c>
      <c r="M25" s="50">
        <f>(I25-H25)*Elec_emissions/1000+(G25-F25)*Gas_emissions</f>
        <v>-134.91119184478566</v>
      </c>
      <c r="N25" s="6"/>
      <c r="O25" s="16">
        <v>3</v>
      </c>
      <c r="P25" s="17" t="s">
        <v>24</v>
      </c>
      <c r="Q25" s="18">
        <v>3779</v>
      </c>
      <c r="R25" s="18">
        <v>2004</v>
      </c>
      <c r="S25" s="30">
        <v>41.715961769542794</v>
      </c>
      <c r="T25" s="31">
        <v>36.036551750702962</v>
      </c>
      <c r="U25" s="31">
        <v>318.24558564702608</v>
      </c>
      <c r="V25" s="30">
        <v>492.12278579585069</v>
      </c>
      <c r="W25" s="37">
        <f t="shared" si="16"/>
        <v>-0.13614476996156472</v>
      </c>
      <c r="X25" s="38">
        <f t="shared" si="11"/>
        <v>0.5463617030078024</v>
      </c>
      <c r="Y25" s="49">
        <f>kWh_in_MMBtu*(V25-U25)*Elec_source_E+(T25-S25)*Gas_source_E</f>
        <v>-4.3290513875373957</v>
      </c>
      <c r="Z25" s="50">
        <f>(V25-U25)*Elec_emissions/1000+(T25-S25)*Gas_emissions</f>
        <v>-582.05582375306426</v>
      </c>
      <c r="AA25" s="6"/>
      <c r="AB25" s="16">
        <v>3</v>
      </c>
      <c r="AC25" s="17" t="s">
        <v>24</v>
      </c>
      <c r="AD25" s="18">
        <v>1341</v>
      </c>
      <c r="AE25" s="18">
        <v>669</v>
      </c>
      <c r="AF25" s="30">
        <v>42.683361656519097</v>
      </c>
      <c r="AG25" s="31">
        <v>24.619871972181262</v>
      </c>
      <c r="AH25" s="31">
        <v>324.98049291065001</v>
      </c>
      <c r="AI25" s="30">
        <v>3005.4588673301696</v>
      </c>
      <c r="AJ25" s="37">
        <f t="shared" si="17"/>
        <v>-0.423197447045012</v>
      </c>
      <c r="AK25" s="38">
        <f t="shared" si="12"/>
        <v>8.2481208346141841</v>
      </c>
      <c r="AL25" s="49">
        <f>kWh_in_MMBtu*(AI25-AH25)*Elec_source_E+(AG25-AF25)*Gas_source_E</f>
        <v>9.0076312563257019</v>
      </c>
      <c r="AM25" s="50">
        <f>(AI25-AH25)*Elec_emissions/1000+(AG25-AF25)*Gas_emissions</f>
        <v>1242.0825728083196</v>
      </c>
      <c r="AO25" s="16">
        <v>3</v>
      </c>
      <c r="AP25" s="17" t="s">
        <v>24</v>
      </c>
      <c r="AQ25" s="18">
        <v>133</v>
      </c>
      <c r="AR25" s="18">
        <v>75</v>
      </c>
      <c r="AS25" s="30">
        <v>77.580947444273889</v>
      </c>
      <c r="AT25" s="31">
        <v>69.516218805371821</v>
      </c>
      <c r="AU25" s="31">
        <v>545.24604330469117</v>
      </c>
      <c r="AV25" s="30">
        <v>604.66405612444339</v>
      </c>
      <c r="AW25" s="37">
        <f t="shared" si="18"/>
        <v>-0.10395243812528757</v>
      </c>
      <c r="AX25" s="38">
        <f t="shared" si="13"/>
        <v>0.10897467950363209</v>
      </c>
      <c r="AY25" s="49">
        <f>kWh_in_MMBtu*(AV25-AU25)*Elec_source_E+(AT25-AS25)*Gas_source_E</f>
        <v>-8.1544330945480272</v>
      </c>
      <c r="AZ25" s="50">
        <f>(AV25-AU25)*Elec_emissions/1000+(AT25-AS25)*Gas_emissions</f>
        <v>-1099.1213192786843</v>
      </c>
      <c r="BA25" s="6"/>
      <c r="BB25" s="16">
        <v>3</v>
      </c>
      <c r="BC25" s="17" t="s">
        <v>24</v>
      </c>
      <c r="BD25" s="18">
        <v>46</v>
      </c>
      <c r="BE25" s="18">
        <v>14</v>
      </c>
      <c r="BF25" s="30">
        <v>77.309340673834029</v>
      </c>
      <c r="BG25" s="31">
        <v>29.580361525933771</v>
      </c>
      <c r="BH25" s="31">
        <v>541.9899666107068</v>
      </c>
      <c r="BI25" s="30">
        <v>7592.6018623355385</v>
      </c>
      <c r="BJ25" s="37">
        <f t="shared" si="19"/>
        <v>-0.61737661622633033</v>
      </c>
      <c r="BK25" s="38">
        <f t="shared" si="14"/>
        <v>13.008749847926705</v>
      </c>
      <c r="BL25" s="49">
        <f>kWh_in_MMBtu*(BI25-BH25)*Elec_source_E+(BG25-BF25)*Gas_source_E</f>
        <v>23.458299752962816</v>
      </c>
      <c r="BM25" s="50">
        <f>(BI25-BH25)*Elec_emissions/1000+(BG25-BF25)*Gas_emissions</f>
        <v>3235.4297616425656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4531</v>
      </c>
      <c r="F26" s="39">
        <v>48.612193205668682</v>
      </c>
      <c r="G26" s="40">
        <v>42.192950522701679</v>
      </c>
      <c r="H26" s="40">
        <v>359.86068148216202</v>
      </c>
      <c r="I26" s="39">
        <v>742.73664458425071</v>
      </c>
      <c r="J26" s="41">
        <f t="shared" si="15"/>
        <v>-0.13205005287065413</v>
      </c>
      <c r="K26" s="42">
        <f t="shared" si="10"/>
        <v>1.0639560885760939</v>
      </c>
      <c r="L26" s="51">
        <f>kWh_in_MMBtu*(I26-H26)*Elec_source_E+(G26-F26)*Gas_source_E</f>
        <v>-2.8979568087332437</v>
      </c>
      <c r="M26" s="52">
        <f>(I26-H26)*Elec_emissions/1000+(G26-F26)*Gas_emissions</f>
        <v>-386.92702404571241</v>
      </c>
      <c r="N26" s="6"/>
      <c r="O26" s="19">
        <v>4</v>
      </c>
      <c r="P26" s="14" t="s">
        <v>25</v>
      </c>
      <c r="Q26" s="13">
        <v>3779</v>
      </c>
      <c r="R26" s="13">
        <v>3605</v>
      </c>
      <c r="S26" s="39">
        <v>47.875222598432565</v>
      </c>
      <c r="T26" s="40">
        <v>43.018403562184574</v>
      </c>
      <c r="U26" s="40">
        <v>355.3932531279375</v>
      </c>
      <c r="V26" s="39">
        <v>493.25135373025108</v>
      </c>
      <c r="W26" s="41">
        <f t="shared" si="16"/>
        <v>-0.10144744551865548</v>
      </c>
      <c r="X26" s="42">
        <f t="shared" si="11"/>
        <v>0.38790297617914049</v>
      </c>
      <c r="Y26" s="51">
        <f>kWh_in_MMBtu*(V26-U26)*Elec_source_E+(T26-S26)*Gas_source_E</f>
        <v>-3.8180427718700232</v>
      </c>
      <c r="Z26" s="52">
        <f>(V26-U26)*Elec_emissions/1000+(T26-S26)*Gas_emissions</f>
        <v>-513.50672005269075</v>
      </c>
      <c r="AA26" s="6"/>
      <c r="AB26" s="19">
        <v>4</v>
      </c>
      <c r="AC26" s="14" t="s">
        <v>25</v>
      </c>
      <c r="AD26" s="13">
        <v>1341</v>
      </c>
      <c r="AE26" s="13">
        <v>782</v>
      </c>
      <c r="AF26" s="39">
        <v>42.240856841076344</v>
      </c>
      <c r="AG26" s="40">
        <v>29.491324073858806</v>
      </c>
      <c r="AH26" s="40">
        <v>323.06693027768949</v>
      </c>
      <c r="AI26" s="39">
        <v>1823.1061777809334</v>
      </c>
      <c r="AJ26" s="41">
        <f t="shared" si="17"/>
        <v>-0.30182940689828736</v>
      </c>
      <c r="AK26" s="42">
        <f t="shared" si="12"/>
        <v>4.6431222354262562</v>
      </c>
      <c r="AL26" s="51">
        <f>kWh_in_MMBtu*(AI26-AH26)*Elec_source_E+(AG26-AF26)*Gas_source_E</f>
        <v>2.1622243881368508</v>
      </c>
      <c r="AM26" s="52">
        <f>(AI26-AH26)*Elec_emissions/1000+(AG26-AF26)*Gas_emissions</f>
        <v>306.87574908873898</v>
      </c>
      <c r="AO26" s="19">
        <v>4</v>
      </c>
      <c r="AP26" s="14" t="s">
        <v>25</v>
      </c>
      <c r="AQ26" s="13">
        <v>133</v>
      </c>
      <c r="AR26" s="13">
        <v>125</v>
      </c>
      <c r="AS26" s="39">
        <v>104.32418130483222</v>
      </c>
      <c r="AT26" s="40">
        <v>95.770201816863718</v>
      </c>
      <c r="AU26" s="40">
        <v>686.76853244933693</v>
      </c>
      <c r="AV26" s="39">
        <v>788.69199263909604</v>
      </c>
      <c r="AW26" s="41">
        <f t="shared" si="18"/>
        <v>-8.1994216307090168E-2</v>
      </c>
      <c r="AX26" s="42">
        <f t="shared" si="13"/>
        <v>0.14841020718618617</v>
      </c>
      <c r="AY26" s="51">
        <f>kWh_in_MMBtu*(AV26-AU26)*Elec_source_E+(AT26-AS26)*Gas_source_E</f>
        <v>-8.2326590116618927</v>
      </c>
      <c r="AZ26" s="52">
        <f>(AV26-AU26)*Elec_emissions/1000+(AT26-AS26)*Gas_emissions</f>
        <v>-1109.2382736154605</v>
      </c>
      <c r="BA26" s="6"/>
      <c r="BB26" s="19">
        <v>4</v>
      </c>
      <c r="BC26" s="14" t="s">
        <v>25</v>
      </c>
      <c r="BD26" s="13">
        <v>46</v>
      </c>
      <c r="BE26" s="13">
        <v>19</v>
      </c>
      <c r="BF26" s="39">
        <v>84.147222879441514</v>
      </c>
      <c r="BG26" s="40">
        <v>55.864385464215538</v>
      </c>
      <c r="BH26" s="40">
        <v>571.14022295489951</v>
      </c>
      <c r="BI26" s="39">
        <v>3311.2145425847489</v>
      </c>
      <c r="BJ26" s="41">
        <f t="shared" si="19"/>
        <v>-0.33611135872834513</v>
      </c>
      <c r="BK26" s="42">
        <f t="shared" si="14"/>
        <v>4.7975509507167411</v>
      </c>
      <c r="BL26" s="51">
        <f>kWh_in_MMBtu*(BI26-BH26)*Elec_source_E+(BG26-BF26)*Gas_source_E</f>
        <v>-1.493431728639834</v>
      </c>
      <c r="BM26" s="52">
        <f>(BI26-BH26)*Elec_emissions/1000+(BG26-BF26)*Gas_emissions</f>
        <v>-173.50903929641709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49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49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49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49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49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2828</v>
      </c>
      <c r="F38" s="30">
        <v>27.179089881286583</v>
      </c>
      <c r="G38" s="30">
        <v>17.752169740934118</v>
      </c>
      <c r="H38" s="30">
        <v>266.38287500020056</v>
      </c>
      <c r="I38" s="30">
        <v>1533.2226470452563</v>
      </c>
      <c r="J38" s="32">
        <f>(G38-F38)/F38</f>
        <v>-0.34684458462470857</v>
      </c>
      <c r="K38" s="36">
        <f t="shared" ref="K38:K41" si="20">(I38-H38)/H38</f>
        <v>4.7557102611949134</v>
      </c>
      <c r="L38" s="49">
        <f>kWh_in_MMBtu*(I38-H38)*Elec_source_E+(G38-F38)*Gas_source_E</f>
        <v>3.2872704492639038</v>
      </c>
      <c r="M38" s="50">
        <f>(I38-H38)*Elec_emissions/1000+(G38-F38)*Gas_emissions</f>
        <v>456.22776792169861</v>
      </c>
      <c r="N38" s="6"/>
      <c r="O38" s="16">
        <v>1</v>
      </c>
      <c r="P38" s="17" t="s">
        <v>22</v>
      </c>
      <c r="Q38" s="18">
        <v>3462</v>
      </c>
      <c r="R38" s="18">
        <v>2657</v>
      </c>
      <c r="S38" s="30">
        <v>26.36610098426085</v>
      </c>
      <c r="T38" s="30">
        <v>17.732499661113426</v>
      </c>
      <c r="U38" s="30">
        <v>261.26435235636296</v>
      </c>
      <c r="V38" s="30">
        <v>1376.7810081302766</v>
      </c>
      <c r="W38" s="32">
        <f>(T38-S38)/S38</f>
        <v>-0.3274508175593055</v>
      </c>
      <c r="X38" s="36">
        <f t="shared" ref="X38:X41" si="21">(V38-U38)/U38</f>
        <v>4.269685648704022</v>
      </c>
      <c r="Y38" s="49">
        <f>kWh_in_MMBtu*(V38-U38)*Elec_source_E+(T38-S38)*Gas_source_E</f>
        <v>2.5319433655097168</v>
      </c>
      <c r="Z38" s="50">
        <f>(V38-U38)*Elec_emissions/1000+(T38-S38)*Gas_emissions</f>
        <v>352.82182299259921</v>
      </c>
      <c r="AA38" s="6"/>
      <c r="AB38" s="16">
        <v>1</v>
      </c>
      <c r="AC38" s="17" t="s">
        <v>22</v>
      </c>
      <c r="AD38" s="18">
        <v>1135</v>
      </c>
      <c r="AE38" s="18">
        <v>110</v>
      </c>
      <c r="AF38" s="30">
        <v>30.330192561798111</v>
      </c>
      <c r="AG38" s="30">
        <v>4.7879135427850334</v>
      </c>
      <c r="AH38" s="30">
        <v>276.56955709548237</v>
      </c>
      <c r="AI38" s="30">
        <v>4939.1690427351805</v>
      </c>
      <c r="AJ38" s="32">
        <f>(AG38-AF38)/AF38</f>
        <v>-0.84214035130078368</v>
      </c>
      <c r="AK38" s="36">
        <f t="shared" ref="AK38:AK41" si="22">(AI38-AH38)/AH38</f>
        <v>16.858686598069763</v>
      </c>
      <c r="AL38" s="49">
        <f>kWh_in_MMBtu*(AI38-AH38)*Elec_source_E+(AG38-AF38)*Gas_source_E</f>
        <v>22.076068510583077</v>
      </c>
      <c r="AM38" s="50">
        <f>(AI38-AH38)*Elec_emissions/1000+(AG38-AF38)*Gas_emissions</f>
        <v>3024.7046363251998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41.987113738967274</v>
      </c>
      <c r="AU38" s="30">
        <v>470.96286900339044</v>
      </c>
      <c r="AV38" s="30">
        <v>2205.5395498518706</v>
      </c>
      <c r="AW38" s="32">
        <f>(AT38-AS38)/AS38</f>
        <v>-0.26219879536507273</v>
      </c>
      <c r="AX38" s="36">
        <f t="shared" ref="AX38:AX41" si="23">(AV38-AU38)/AU38</f>
        <v>3.6830433883652787</v>
      </c>
      <c r="AY38" s="49">
        <f>kWh_in_MMBtu*(AV38-AU38)*Elec_source_E+(AT38-AS38)*Gas_source_E</f>
        <v>2.3058979048340689</v>
      </c>
      <c r="AZ38" s="50">
        <f>(AV38-AU38)*Elec_emissions/1000+(AT38-AS38)*Gas_emissions</f>
        <v>328.63990156487716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2963</v>
      </c>
      <c r="F39" s="30">
        <v>27.485920628820445</v>
      </c>
      <c r="G39" s="31">
        <v>17.740120345113056</v>
      </c>
      <c r="H39" s="31">
        <v>268.85941370221803</v>
      </c>
      <c r="I39" s="30">
        <v>1543.5420666586788</v>
      </c>
      <c r="J39" s="37">
        <f t="shared" ref="J39:J41" si="25">(G39-F39)/F39</f>
        <v>-0.35457427150860654</v>
      </c>
      <c r="K39" s="38">
        <f t="shared" si="20"/>
        <v>4.7410750302694158</v>
      </c>
      <c r="L39" s="49">
        <f>kWh_in_MMBtu*(I39-H39)*Elec_source_E+(G39-F39)*Gas_source_E</f>
        <v>3.0236559037972306</v>
      </c>
      <c r="M39" s="50">
        <f>(I39-H39)*Elec_emissions/1000+(G39-F39)*Gas_emissions</f>
        <v>420.7559356937079</v>
      </c>
      <c r="N39" s="6"/>
      <c r="O39" s="16">
        <v>2</v>
      </c>
      <c r="P39" s="17" t="s">
        <v>23</v>
      </c>
      <c r="Q39" s="18">
        <v>3462</v>
      </c>
      <c r="R39" s="18">
        <v>2769</v>
      </c>
      <c r="S39" s="30">
        <v>26.731659137630931</v>
      </c>
      <c r="T39" s="31">
        <v>17.837229085530229</v>
      </c>
      <c r="U39" s="31">
        <v>264.13970548429131</v>
      </c>
      <c r="V39" s="30">
        <v>1374.1922774331158</v>
      </c>
      <c r="W39" s="37">
        <f t="shared" ref="W39:W41" si="26">(T39-S39)/S39</f>
        <v>-0.3327301910557342</v>
      </c>
      <c r="X39" s="38">
        <f t="shared" si="21"/>
        <v>4.202520669558484</v>
      </c>
      <c r="Y39" s="49">
        <f>kWh_in_MMBtu*(V39-U39)*Elec_source_E+(T39-S39)*Gas_source_E</f>
        <v>2.1891423165469241</v>
      </c>
      <c r="Z39" s="50">
        <f>(V39-U39)*Elec_emissions/1000+(T39-S39)*Gas_emissions</f>
        <v>306.53522195478786</v>
      </c>
      <c r="AA39" s="6"/>
      <c r="AB39" s="16">
        <v>2</v>
      </c>
      <c r="AC39" s="17" t="s">
        <v>23</v>
      </c>
      <c r="AD39" s="18">
        <v>1135</v>
      </c>
      <c r="AE39" s="18">
        <v>130</v>
      </c>
      <c r="AF39" s="30">
        <v>29.322674972259744</v>
      </c>
      <c r="AG39" s="31">
        <v>4.2402728349282377</v>
      </c>
      <c r="AH39" s="31">
        <v>272.94490650397029</v>
      </c>
      <c r="AI39" s="30">
        <v>4839.7578639051962</v>
      </c>
      <c r="AJ39" s="37">
        <f t="shared" ref="AJ39:AJ41" si="27">(AG39-AF39)/AF39</f>
        <v>-0.85539270073621587</v>
      </c>
      <c r="AK39" s="38">
        <f t="shared" si="22"/>
        <v>16.73162916243977</v>
      </c>
      <c r="AL39" s="49">
        <f>kWh_in_MMBtu*(AI39-AH39)*Elec_source_E+(AG39-AF39)*Gas_source_E</f>
        <v>21.551856835845893</v>
      </c>
      <c r="AM39" s="50">
        <f>(AI39-AH39)*Elec_emissions/1000+(AG39-AF39)*Gas_emissions</f>
        <v>2953.0329258736501</v>
      </c>
      <c r="AO39" s="16">
        <v>2</v>
      </c>
      <c r="AP39" s="17" t="s">
        <v>23</v>
      </c>
      <c r="AQ39" s="18">
        <v>78</v>
      </c>
      <c r="AR39" s="18">
        <v>64</v>
      </c>
      <c r="AS39" s="30">
        <v>56.388608198456645</v>
      </c>
      <c r="AT39" s="31">
        <v>40.960215253063865</v>
      </c>
      <c r="AU39" s="31">
        <v>464.7618823148876</v>
      </c>
      <c r="AV39" s="30">
        <v>2175.1282029636232</v>
      </c>
      <c r="AW39" s="37">
        <f t="shared" ref="AW39:AW41" si="28">(AT39-AS39)/AS39</f>
        <v>-0.27360833044669924</v>
      </c>
      <c r="AX39" s="38">
        <f t="shared" si="23"/>
        <v>3.6800916463496041</v>
      </c>
      <c r="AY39" s="49">
        <f>kWh_in_MMBtu*(AV39-AU39)*Elec_source_E+(AT39-AS39)*Gas_source_E</f>
        <v>1.49399968394534</v>
      </c>
      <c r="AZ39" s="50">
        <f>(AV39-AU39)*Elec_emissions/1000+(AT39-AS39)*Gas_emissions</f>
        <v>218.89886725052293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3512</v>
      </c>
      <c r="F40" s="30">
        <v>28.471827199965169</v>
      </c>
      <c r="G40" s="31">
        <v>17.565343720411704</v>
      </c>
      <c r="H40" s="31">
        <v>276.31500142404821</v>
      </c>
      <c r="I40" s="30">
        <v>1686.4966310626835</v>
      </c>
      <c r="J40" s="37">
        <f t="shared" si="25"/>
        <v>-0.38306229533336056</v>
      </c>
      <c r="K40" s="38">
        <f t="shared" si="20"/>
        <v>5.1035290243778437</v>
      </c>
      <c r="L40" s="49">
        <f>kWh_in_MMBtu*(I40-H40)*Elec_source_E+(G40-F40)*Gas_source_E</f>
        <v>3.2091447398062733</v>
      </c>
      <c r="M40" s="50">
        <f>(I40-H40)*Elec_emissions/1000+(G40-F40)*Gas_emissions</f>
        <v>447.15101800021625</v>
      </c>
      <c r="N40" s="6"/>
      <c r="O40" s="16">
        <v>3</v>
      </c>
      <c r="P40" s="17" t="s">
        <v>24</v>
      </c>
      <c r="Q40" s="18">
        <v>3462</v>
      </c>
      <c r="R40" s="18">
        <v>3150</v>
      </c>
      <c r="S40" s="30">
        <v>27.878693300975961</v>
      </c>
      <c r="T40" s="31">
        <v>18.404063153255006</v>
      </c>
      <c r="U40" s="31">
        <v>272.37289991455003</v>
      </c>
      <c r="V40" s="30">
        <v>1412.1538836974701</v>
      </c>
      <c r="W40" s="37">
        <f t="shared" si="26"/>
        <v>-0.33985201693040873</v>
      </c>
      <c r="X40" s="38">
        <f t="shared" si="21"/>
        <v>4.1846343161911363</v>
      </c>
      <c r="Y40" s="49">
        <f>kWh_in_MMBtu*(V40-U40)*Elec_source_E+(T40-S40)*Gas_source_E</f>
        <v>1.8749925250671193</v>
      </c>
      <c r="Z40" s="50">
        <f>(V40-U40)*Elec_emissions/1000+(T40-S40)*Gas_emissions</f>
        <v>264.47091870538497</v>
      </c>
      <c r="AA40" s="6"/>
      <c r="AB40" s="16">
        <v>3</v>
      </c>
      <c r="AC40" s="17" t="s">
        <v>24</v>
      </c>
      <c r="AD40" s="18">
        <v>1135</v>
      </c>
      <c r="AE40" s="18">
        <v>286</v>
      </c>
      <c r="AF40" s="30">
        <v>26.952768811375091</v>
      </c>
      <c r="AG40" s="31">
        <v>1.3080514913327954</v>
      </c>
      <c r="AH40" s="31">
        <v>267.23205329613842</v>
      </c>
      <c r="AI40" s="30">
        <v>4641.5886164667099</v>
      </c>
      <c r="AJ40" s="37">
        <f t="shared" si="27"/>
        <v>-0.95146875259877761</v>
      </c>
      <c r="AK40" s="38">
        <f t="shared" si="22"/>
        <v>16.369131282028668</v>
      </c>
      <c r="AL40" s="49">
        <f>kWh_in_MMBtu*(AI40-AH40)*Elec_source_E+(AG40-AF40)*Gas_source_E</f>
        <v>18.878521441926139</v>
      </c>
      <c r="AM40" s="50">
        <f>(AI40-AH40)*Elec_emissions/1000+(AG40-AF40)*Gas_emissions</f>
        <v>2590.5409968037934</v>
      </c>
      <c r="AO40" s="16">
        <v>3</v>
      </c>
      <c r="AP40" s="17" t="s">
        <v>24</v>
      </c>
      <c r="AQ40" s="18">
        <v>78</v>
      </c>
      <c r="AR40" s="18">
        <v>74</v>
      </c>
      <c r="AS40" s="30">
        <v>59.283775430394563</v>
      </c>
      <c r="AT40" s="31">
        <v>44.512406695040831</v>
      </c>
      <c r="AU40" s="31">
        <v>477.38204231206601</v>
      </c>
      <c r="AV40" s="30">
        <v>1907.7284021644323</v>
      </c>
      <c r="AW40" s="37">
        <f t="shared" si="28"/>
        <v>-0.24916376577090446</v>
      </c>
      <c r="AX40" s="38">
        <f t="shared" si="23"/>
        <v>2.9962299229457501</v>
      </c>
      <c r="AY40" s="49">
        <f>kWh_in_MMBtu*(AV40-AU40)*Elec_source_E+(AT40-AS40)*Gas_source_E</f>
        <v>-0.78769934418907184</v>
      </c>
      <c r="AZ40" s="50">
        <f>(AV40-AU40)*Elec_emissions/1000+(AT40-AS40)*Gas_emissions</f>
        <v>-91.667596871658134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24.333695689228449</v>
      </c>
      <c r="BH40" s="31">
        <v>344.50594831857825</v>
      </c>
      <c r="BI40" s="30">
        <v>3012.5942877287794</v>
      </c>
      <c r="BJ40" s="37">
        <f t="shared" si="29"/>
        <v>-0.3892295379025375</v>
      </c>
      <c r="BK40" s="38">
        <f t="shared" si="24"/>
        <v>7.7446800336315658</v>
      </c>
      <c r="BL40" s="49">
        <f>kWh_in_MMBtu*(BI40-BH40)*Elec_source_E+(BG40-BF40)*Gas_source_E</f>
        <v>11.661245658609289</v>
      </c>
      <c r="BM40" s="50">
        <f>(BI40-BH40)*Elec_emissions/1000+(BG40-BF40)*Gas_emissions</f>
        <v>1599.8291887002447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3803</v>
      </c>
      <c r="F41" s="39">
        <v>28.770368842448487</v>
      </c>
      <c r="G41" s="40">
        <v>16.531891411090541</v>
      </c>
      <c r="H41" s="40">
        <v>278.06955411933359</v>
      </c>
      <c r="I41" s="39">
        <v>1759.8142635046356</v>
      </c>
      <c r="J41" s="41">
        <f t="shared" si="25"/>
        <v>-0.42538479427837594</v>
      </c>
      <c r="K41" s="42">
        <f t="shared" si="20"/>
        <v>5.3286837319464722</v>
      </c>
      <c r="L41" s="51">
        <f>kWh_in_MMBtu*(I41-H41)*Elec_source_E+(G41-F41)*Gas_source_E</f>
        <v>2.5234158802891926</v>
      </c>
      <c r="M41" s="52">
        <f>(I41-H41)*Elec_emissions/1000+(G41-F41)*Gas_emissions</f>
        <v>355.40062503661102</v>
      </c>
      <c r="N41" s="6"/>
      <c r="O41" s="19">
        <v>4</v>
      </c>
      <c r="P41" s="14" t="s">
        <v>25</v>
      </c>
      <c r="Q41" s="13">
        <v>3462</v>
      </c>
      <c r="R41" s="13">
        <v>3239</v>
      </c>
      <c r="S41" s="39">
        <v>28.136909448760246</v>
      </c>
      <c r="T41" s="40">
        <v>17.161412700173486</v>
      </c>
      <c r="U41" s="40">
        <v>273.77332844498346</v>
      </c>
      <c r="V41" s="39">
        <v>1503.0832366551956</v>
      </c>
      <c r="W41" s="41">
        <f t="shared" si="26"/>
        <v>-0.39007470840299974</v>
      </c>
      <c r="X41" s="42">
        <f t="shared" si="21"/>
        <v>4.4902471515126061</v>
      </c>
      <c r="Y41" s="51">
        <f>kWh_in_MMBtu*(V41-U41)*Elec_source_E+(T41-S41)*Gas_source_E</f>
        <v>1.1975323550055492</v>
      </c>
      <c r="Z41" s="52">
        <f>(V41-U41)*Elec_emissions/1000+(T41-S41)*Gas_emissions</f>
        <v>174.01858449539463</v>
      </c>
      <c r="AA41" s="6"/>
      <c r="AB41" s="19">
        <v>4</v>
      </c>
      <c r="AC41" s="14" t="s">
        <v>25</v>
      </c>
      <c r="AD41" s="13">
        <v>1135</v>
      </c>
      <c r="AE41" s="13">
        <v>477</v>
      </c>
      <c r="AF41" s="39">
        <v>27.397147580130245</v>
      </c>
      <c r="AG41" s="40">
        <v>6.8229493932781002</v>
      </c>
      <c r="AH41" s="40">
        <v>271.03990626782291</v>
      </c>
      <c r="AI41" s="39">
        <v>3551.7480295421774</v>
      </c>
      <c r="AJ41" s="41">
        <f t="shared" si="27"/>
        <v>-0.75096132276827099</v>
      </c>
      <c r="AK41" s="42">
        <f t="shared" si="22"/>
        <v>12.104151630101972</v>
      </c>
      <c r="AL41" s="51">
        <f>kWh_in_MMBtu*(AI41-AH41)*Elec_source_E+(AG41-AF41)*Gas_source_E</f>
        <v>12.696936618814622</v>
      </c>
      <c r="AM41" s="52">
        <f>(AI41-AH41)*Elec_emissions/1000+(AG41-AF41)*Gas_emissions</f>
        <v>1745.7424777736464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61.934358290384957</v>
      </c>
      <c r="AT41" s="40">
        <v>48.673667710112539</v>
      </c>
      <c r="AU41" s="40">
        <v>490.54576098087114</v>
      </c>
      <c r="AV41" s="39">
        <v>1393.4226786735871</v>
      </c>
      <c r="AW41" s="41">
        <f t="shared" si="28"/>
        <v>-0.21410879108649911</v>
      </c>
      <c r="AX41" s="42">
        <f t="shared" si="23"/>
        <v>1.8405559470891519</v>
      </c>
      <c r="AY41" s="51">
        <f>kWh_in_MMBtu*(AV41-AU41)*Elec_source_E+(AT41-AS41)*Gas_source_E</f>
        <v>-4.7880758893993978</v>
      </c>
      <c r="AZ41" s="52">
        <f>(AV41-AU41)*Elec_emissions/1000+(AT41-AS41)*Gas_emissions</f>
        <v>-636.53847697483616</v>
      </c>
      <c r="BA41" s="6"/>
      <c r="BB41" s="19">
        <v>4</v>
      </c>
      <c r="BC41" s="14" t="s">
        <v>25</v>
      </c>
      <c r="BD41" s="13">
        <v>26</v>
      </c>
      <c r="BE41" s="13">
        <v>9</v>
      </c>
      <c r="BF41" s="39">
        <v>42.104851213876572</v>
      </c>
      <c r="BG41" s="40">
        <v>25.986039836996277</v>
      </c>
      <c r="BH41" s="40">
        <v>355.34431514057991</v>
      </c>
      <c r="BI41" s="39">
        <v>2357.3623948659706</v>
      </c>
      <c r="BJ41" s="41">
        <f t="shared" si="29"/>
        <v>-0.38282551563958478</v>
      </c>
      <c r="BK41" s="42">
        <f t="shared" si="24"/>
        <v>5.6340230993518503</v>
      </c>
      <c r="BL41" s="51">
        <f>kWh_in_MMBtu*(BI41-BH41)*Elec_source_E+(BG41-BF41)*Gas_source_E</f>
        <v>3.8638274528367198</v>
      </c>
      <c r="BM41" s="52">
        <f>(BI41-BH41)*Elec_emissions/1000+(BG41-BF41)*Gas_emissions</f>
        <v>541.46901551931433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49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49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49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564</v>
      </c>
      <c r="F53" s="30">
        <v>32.140575620825366</v>
      </c>
      <c r="G53" s="30">
        <v>24.200232744973846</v>
      </c>
      <c r="H53" s="30">
        <v>280.56639548868958</v>
      </c>
      <c r="I53" s="30">
        <v>1454.3155710586725</v>
      </c>
      <c r="J53" s="32">
        <f>(G53-F53)/F53</f>
        <v>-0.24705042527945906</v>
      </c>
      <c r="K53" s="36">
        <f t="shared" ref="K53:K56" si="30">(I53-H53)/H53</f>
        <v>4.1834987883190742</v>
      </c>
      <c r="L53" s="49">
        <f>kWh_in_MMBtu*(I53-H53)*Elec_source_E+(G53-F53)*Gas_source_E</f>
        <v>3.9110244686817932</v>
      </c>
      <c r="M53" s="50">
        <f>(I53-H53)*Elec_emissions/1000+(G53-F53)*Gas_emissions</f>
        <v>539.40089852858182</v>
      </c>
      <c r="O53" s="16">
        <v>1</v>
      </c>
      <c r="P53" s="17" t="s">
        <v>22</v>
      </c>
      <c r="Q53" s="18">
        <v>794</v>
      </c>
      <c r="R53" s="18">
        <v>176</v>
      </c>
      <c r="S53" s="30">
        <v>43.760692182942108</v>
      </c>
      <c r="T53" s="30">
        <v>35.7849269548542</v>
      </c>
      <c r="U53" s="30">
        <v>317.10958144414434</v>
      </c>
      <c r="V53" s="30">
        <v>857.1756018957941</v>
      </c>
      <c r="W53" s="32">
        <f>(T53-S53)/S53</f>
        <v>-0.18225866251715409</v>
      </c>
      <c r="X53" s="36">
        <f t="shared" ref="X53:X56" si="31">(V53-U53)/U53</f>
        <v>1.7030895692023642</v>
      </c>
      <c r="Y53" s="49">
        <f>kWh_in_MMBtu*(V53-U53)*Elec_source_E+(T53-S53)*Gas_source_E</f>
        <v>-2.9117111193265099</v>
      </c>
      <c r="Z53" s="50">
        <f>(V53-U53)*Elec_emissions/1000+(T53-S53)*Gas_emissions</f>
        <v>-387.1814947922237</v>
      </c>
      <c r="AB53" s="16">
        <v>1</v>
      </c>
      <c r="AC53" s="17" t="s">
        <v>22</v>
      </c>
      <c r="AD53" s="18">
        <v>661</v>
      </c>
      <c r="AE53" s="18">
        <v>388</v>
      </c>
      <c r="AF53" s="30">
        <v>26.869594912236327</v>
      </c>
      <c r="AG53" s="30">
        <v>18.945319907502334</v>
      </c>
      <c r="AH53" s="30">
        <v>263.99010495219471</v>
      </c>
      <c r="AI53" s="30">
        <v>1235.4520957976749</v>
      </c>
      <c r="AJ53" s="32">
        <f>(AG53-AF53)/AF53</f>
        <v>-0.29491605774545204</v>
      </c>
      <c r="AK53" s="36">
        <f t="shared" ref="AK53:AK56" si="32">(AI53-AH53)/AH53</f>
        <v>3.6799181962573928</v>
      </c>
      <c r="AL53" s="49">
        <f>kWh_in_MMBtu*(AI53-AH53)*Elec_source_E+(AG53-AF53)*Gas_source_E</f>
        <v>1.7628795044341192</v>
      </c>
      <c r="AM53" s="50">
        <f>(AI53-AH53)*Elec_emissions/1000+(AG53-AF53)*Gas_emissions</f>
        <v>247.63730899343136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647</v>
      </c>
      <c r="F54" s="30">
        <v>32.594418951404336</v>
      </c>
      <c r="G54" s="31">
        <v>24.828003538915606</v>
      </c>
      <c r="H54" s="31">
        <v>284.20496904633251</v>
      </c>
      <c r="I54" s="30">
        <v>1410.66096843122</v>
      </c>
      <c r="J54" s="37">
        <f t="shared" ref="J54:J56" si="35">(G54-F54)/F54</f>
        <v>-0.23827439366438261</v>
      </c>
      <c r="K54" s="38">
        <f t="shared" si="30"/>
        <v>3.963533794517319</v>
      </c>
      <c r="L54" s="49">
        <f>kWh_in_MMBtu*(I54-H54)*Elec_source_E+(G54-F54)*Gas_source_E</f>
        <v>3.5942911252434797</v>
      </c>
      <c r="M54" s="50">
        <f>(I54-H54)*Elec_emissions/1000+(G54-F54)*Gas_emissions</f>
        <v>496.20395746978329</v>
      </c>
      <c r="O54" s="16">
        <v>2</v>
      </c>
      <c r="P54" s="17" t="s">
        <v>23</v>
      </c>
      <c r="Q54" s="18">
        <v>794</v>
      </c>
      <c r="R54" s="18">
        <v>231</v>
      </c>
      <c r="S54" s="30">
        <v>42.690555842803896</v>
      </c>
      <c r="T54" s="31">
        <v>35.377733133533674</v>
      </c>
      <c r="U54" s="31">
        <v>316.75411098755916</v>
      </c>
      <c r="V54" s="30">
        <v>805.51294354528113</v>
      </c>
      <c r="W54" s="37">
        <f t="shared" ref="W54:W56" si="36">(T54-S54)/S54</f>
        <v>-0.17129837185061864</v>
      </c>
      <c r="X54" s="38">
        <f t="shared" si="31"/>
        <v>1.54302285464866</v>
      </c>
      <c r="Y54" s="49">
        <f>kWh_in_MMBtu*(V54-U54)*Elec_source_E+(T54-S54)*Gas_source_E</f>
        <v>-2.7383915128941227</v>
      </c>
      <c r="Z54" s="50">
        <f>(V54-U54)*Elec_emissions/1000+(T54-S54)*Gas_emissions</f>
        <v>-364.3295957237948</v>
      </c>
      <c r="AB54" s="16">
        <v>2</v>
      </c>
      <c r="AC54" s="17" t="s">
        <v>23</v>
      </c>
      <c r="AD54" s="18">
        <v>661</v>
      </c>
      <c r="AE54" s="18">
        <v>416</v>
      </c>
      <c r="AF54" s="30">
        <v>26.988150629497383</v>
      </c>
      <c r="AG54" s="31">
        <v>18.969860422673399</v>
      </c>
      <c r="AH54" s="31">
        <v>266.13080609339136</v>
      </c>
      <c r="AI54" s="30">
        <v>1215.363543970728</v>
      </c>
      <c r="AJ54" s="37">
        <f t="shared" ref="AJ54:AJ56" si="37">(AG54-AF54)/AF54</f>
        <v>-0.29710410012534133</v>
      </c>
      <c r="AK54" s="38">
        <f t="shared" si="32"/>
        <v>3.5667901503452</v>
      </c>
      <c r="AL54" s="49">
        <f>kWh_in_MMBtu*(AI54-AH54)*Elec_source_E+(AG54-AF54)*Gas_source_E</f>
        <v>1.4224195909736288</v>
      </c>
      <c r="AM54" s="50">
        <f>(AI54-AH54)*Elec_emissions/1000+(AG54-AF54)*Gas_emissions</f>
        <v>201.49574047052192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858</v>
      </c>
      <c r="F55" s="30">
        <v>34.300764484610134</v>
      </c>
      <c r="G55" s="31">
        <v>27.045348379647386</v>
      </c>
      <c r="H55" s="31">
        <v>296.02781293671734</v>
      </c>
      <c r="I55" s="30">
        <v>1313.8860125075562</v>
      </c>
      <c r="J55" s="37">
        <f t="shared" si="35"/>
        <v>-0.21152345185245261</v>
      </c>
      <c r="K55" s="38">
        <f t="shared" si="30"/>
        <v>3.4383870538152075</v>
      </c>
      <c r="L55" s="49">
        <f>kWh_in_MMBtu*(I55-H55)*Elec_source_E+(G55-F55)*Gas_source_E</f>
        <v>2.9886471726943924</v>
      </c>
      <c r="M55" s="50">
        <f>(I55-H55)*Elec_emissions/1000+(G55-F55)*Gas_emissions</f>
        <v>413.41965474647577</v>
      </c>
      <c r="O55" s="16">
        <v>3</v>
      </c>
      <c r="P55" s="17" t="s">
        <v>24</v>
      </c>
      <c r="Q55" s="18">
        <v>794</v>
      </c>
      <c r="R55" s="18">
        <v>361</v>
      </c>
      <c r="S55" s="30">
        <v>42.717664495821403</v>
      </c>
      <c r="T55" s="31">
        <v>36.981813702352859</v>
      </c>
      <c r="U55" s="31">
        <v>323.2097099246447</v>
      </c>
      <c r="V55" s="30">
        <v>601.9361879818847</v>
      </c>
      <c r="W55" s="37">
        <f t="shared" si="36"/>
        <v>-0.13427351099753168</v>
      </c>
      <c r="X55" s="38">
        <f t="shared" si="31"/>
        <v>0.86237037285242513</v>
      </c>
      <c r="Y55" s="49">
        <f>kWh_in_MMBtu*(V55-U55)*Elec_source_E+(T55-S55)*Gas_source_E</f>
        <v>-3.2680697971690758</v>
      </c>
      <c r="Z55" s="50">
        <f>(V55-U55)*Elec_emissions/1000+(T55-S55)*Gas_emissions</f>
        <v>-437.90176754464898</v>
      </c>
      <c r="AB55" s="16">
        <v>3</v>
      </c>
      <c r="AC55" s="17" t="s">
        <v>24</v>
      </c>
      <c r="AD55" s="18">
        <v>661</v>
      </c>
      <c r="AE55" s="18">
        <v>497</v>
      </c>
      <c r="AF55" s="30">
        <v>28.187080573046281</v>
      </c>
      <c r="AG55" s="31">
        <v>19.827915821304043</v>
      </c>
      <c r="AH55" s="31">
        <v>276.28402055715611</v>
      </c>
      <c r="AI55" s="30">
        <v>1214.0611801464502</v>
      </c>
      <c r="AJ55" s="37">
        <f t="shared" si="37"/>
        <v>-0.29656014676935494</v>
      </c>
      <c r="AK55" s="38">
        <f t="shared" si="32"/>
        <v>3.394250444517807</v>
      </c>
      <c r="AL55" s="49">
        <f>kWh_in_MMBtu*(AI55-AH55)*Elec_source_E+(AG55-AF55)*Gas_source_E</f>
        <v>0.92822448202179331</v>
      </c>
      <c r="AM55" s="50">
        <f>(AI55-AH55)*Elec_emissions/1000+(AG55-AF55)*Gas_emissions</f>
        <v>134.73077153672466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1236</v>
      </c>
      <c r="F56" s="39">
        <v>41.861916604315667</v>
      </c>
      <c r="G56" s="40">
        <v>34.884816785643523</v>
      </c>
      <c r="H56" s="40">
        <v>334.74208334665593</v>
      </c>
      <c r="I56" s="39">
        <v>1296.0761612959918</v>
      </c>
      <c r="J56" s="41">
        <f t="shared" si="35"/>
        <v>-0.16666938316801422</v>
      </c>
      <c r="K56" s="42">
        <f t="shared" si="30"/>
        <v>2.8718650142168913</v>
      </c>
      <c r="L56" s="51">
        <f>kWh_in_MMBtu*(I56-H56)*Elec_source_E+(G56-F56)*Gas_source_E</f>
        <v>2.6868724064231504</v>
      </c>
      <c r="M56" s="52">
        <f>(I56-H56)*Elec_emissions/1000+(G56-F56)*Gas_emissions</f>
        <v>372.14607599352917</v>
      </c>
      <c r="O56" s="19">
        <v>4</v>
      </c>
      <c r="P56" s="14" t="s">
        <v>25</v>
      </c>
      <c r="Q56" s="13">
        <v>794</v>
      </c>
      <c r="R56" s="13">
        <v>701</v>
      </c>
      <c r="S56" s="39">
        <v>51.639365206998995</v>
      </c>
      <c r="T56" s="40">
        <v>47.014734651378205</v>
      </c>
      <c r="U56" s="40">
        <v>374.96386469474862</v>
      </c>
      <c r="V56" s="39">
        <v>559.51472792452148</v>
      </c>
      <c r="W56" s="41">
        <f t="shared" si="36"/>
        <v>-8.9556301420103165E-2</v>
      </c>
      <c r="X56" s="42">
        <f t="shared" si="31"/>
        <v>0.49218306243992982</v>
      </c>
      <c r="Y56" s="51">
        <f>kWh_in_MMBtu*(V56-U56)*Elec_source_E+(T56-S56)*Gas_source_E</f>
        <v>-3.0650709949445303</v>
      </c>
      <c r="Z56" s="52">
        <f>(V56-U56)*Elec_emissions/1000+(T56-S56)*Gas_emissions</f>
        <v>-411.48373654016638</v>
      </c>
      <c r="AB56" s="19">
        <v>4</v>
      </c>
      <c r="AC56" s="14" t="s">
        <v>25</v>
      </c>
      <c r="AD56" s="13">
        <v>661</v>
      </c>
      <c r="AE56" s="13">
        <v>535</v>
      </c>
      <c r="AF56" s="39">
        <v>29.050717594070761</v>
      </c>
      <c r="AG56" s="40">
        <v>18.991223469979953</v>
      </c>
      <c r="AH56" s="40">
        <v>282.04027264569754</v>
      </c>
      <c r="AI56" s="39">
        <v>1310.5236142061731</v>
      </c>
      <c r="AJ56" s="41">
        <f t="shared" si="37"/>
        <v>-0.34627351601613954</v>
      </c>
      <c r="AK56" s="42">
        <f t="shared" si="32"/>
        <v>3.6465832766105319</v>
      </c>
      <c r="AL56" s="51">
        <f>kWh_in_MMBtu*(AI56-AH56)*Elec_source_E+(AG56-AF56)*Gas_source_E</f>
        <v>4.595344935894552E-2</v>
      </c>
      <c r="AM56" s="52">
        <f>(AI56-AH56)*Elec_emissions/1000+(AG56-AF56)*Gas_emissions</f>
        <v>16.669142387582497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49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49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49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390</v>
      </c>
      <c r="F68" s="30">
        <v>30.250675654911952</v>
      </c>
      <c r="G68" s="30">
        <v>20.689303155920655</v>
      </c>
      <c r="H68" s="30">
        <v>269.93684407812657</v>
      </c>
      <c r="I68" s="30">
        <v>457</v>
      </c>
      <c r="J68" s="32">
        <f>(G68-F68)/F68</f>
        <v>-0.31607137004355701</v>
      </c>
      <c r="K68" s="36">
        <f t="shared" ref="K68:K71" si="38">(I68-H68)/H68</f>
        <v>0.6929886009474594</v>
      </c>
      <c r="L68" s="49">
        <f>kWh_in_MMBtu*(I68-H68)*Elec_source_E+(G68-F68)*Gas_source_E</f>
        <v>-8.4192234511273618</v>
      </c>
      <c r="M68" s="50">
        <f>(I68-H68)*Elec_emissions/1000+(G68-F68)*Gas_emissions</f>
        <v>-1133.5319286413167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32.227318380889564</v>
      </c>
      <c r="U68" s="30">
        <v>322.08616407049522</v>
      </c>
      <c r="V68" s="30">
        <v>1524.1090120039551</v>
      </c>
      <c r="W68" s="32">
        <f>(T68-S68)/S68</f>
        <v>-0.25533509853586639</v>
      </c>
      <c r="X68" s="36">
        <f t="shared" ref="X68:X71" si="39">(V68-U68)/U68</f>
        <v>3.7319915663014083</v>
      </c>
      <c r="Y68" s="49">
        <f>kWh_in_MMBtu*(V68-U68)*Elec_source_E+(T68-S68)*Gas_source_E</f>
        <v>0.82387266074580623</v>
      </c>
      <c r="Z68" s="50">
        <f>(V68-U68)*Elec_emissions/1000+(T68-S68)*Gas_emissions</f>
        <v>123.34811705974812</v>
      </c>
      <c r="AB68" s="16">
        <v>1</v>
      </c>
      <c r="AC68" s="17" t="s">
        <v>22</v>
      </c>
      <c r="AD68" s="18">
        <v>374</v>
      </c>
      <c r="AE68" s="18">
        <v>270</v>
      </c>
      <c r="AF68" s="30">
        <v>24.460926344090481</v>
      </c>
      <c r="AG68" s="30">
        <v>15.561296389267779</v>
      </c>
      <c r="AH68" s="30">
        <v>246.7593685259628</v>
      </c>
      <c r="AI68" s="30">
        <v>1437.6172507811839</v>
      </c>
      <c r="AJ68" s="32">
        <f>(AG68-AF68)/AF68</f>
        <v>-0.36383045472735193</v>
      </c>
      <c r="AK68" s="36">
        <f t="shared" ref="AK68:AK71" si="40">(AI68-AH68)/AH68</f>
        <v>4.8259885303196697</v>
      </c>
      <c r="AL68" s="49">
        <f>kWh_in_MMBtu*(AI68-AH68)*Elec_source_E+(AG68-AF68)*Gas_source_E</f>
        <v>3.0485650273414198</v>
      </c>
      <c r="AM68" s="50">
        <f>(AI68-AH68)*Elec_emissions/1000+(AG68-AF68)*Gas_emissions</f>
        <v>423.26175744015427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416</v>
      </c>
      <c r="F69" s="30">
        <v>30.990248380583612</v>
      </c>
      <c r="G69" s="31">
        <v>21.230308241421636</v>
      </c>
      <c r="H69" s="31">
        <v>275.12267750206871</v>
      </c>
      <c r="I69" s="30">
        <v>485</v>
      </c>
      <c r="J69" s="37">
        <f t="shared" ref="J69:J71" si="43">(G69-F69)/F69</f>
        <v>-0.31493584753831444</v>
      </c>
      <c r="K69" s="38">
        <f t="shared" si="38"/>
        <v>0.76284995625761587</v>
      </c>
      <c r="L69" s="49">
        <f>kWh_in_MMBtu*(I69-H69)*Elec_source_E+(G69-F69)*Gas_source_E</f>
        <v>-8.3914168306117247</v>
      </c>
      <c r="M69" s="50">
        <f>(I69-H69)*Elec_emissions/1000+(G69-F69)*Gas_emissions</f>
        <v>-1129.5495735448185</v>
      </c>
      <c r="O69" s="16">
        <v>2</v>
      </c>
      <c r="P69" s="17" t="s">
        <v>23</v>
      </c>
      <c r="Q69" s="18">
        <v>441</v>
      </c>
      <c r="R69" s="18">
        <v>139</v>
      </c>
      <c r="S69" s="30">
        <v>43.164293510654559</v>
      </c>
      <c r="T69" s="31">
        <v>32.095953229618075</v>
      </c>
      <c r="U69" s="31">
        <v>323.90225005557471</v>
      </c>
      <c r="V69" s="30">
        <v>1483.0894722137821</v>
      </c>
      <c r="W69" s="37">
        <f t="shared" ref="W69:W71" si="44">(T69-S69)/S69</f>
        <v>-0.2564235246501696</v>
      </c>
      <c r="X69" s="38">
        <f t="shared" si="39"/>
        <v>3.5788180599527033</v>
      </c>
      <c r="Y69" s="49">
        <f>kWh_in_MMBtu*(V69-U69)*Elec_source_E+(T69-S69)*Gas_source_E</f>
        <v>0.34560901465573401</v>
      </c>
      <c r="Z69" s="50">
        <f>(V69-U69)*Elec_emissions/1000+(T69-S69)*Gas_emissions</f>
        <v>58.412199705670218</v>
      </c>
      <c r="AB69" s="16">
        <v>2</v>
      </c>
      <c r="AC69" s="17" t="s">
        <v>23</v>
      </c>
      <c r="AD69" s="18">
        <v>374</v>
      </c>
      <c r="AE69" s="18">
        <v>277</v>
      </c>
      <c r="AF69" s="30">
        <v>24.881251004844056</v>
      </c>
      <c r="AG69" s="31">
        <v>15.777872669727371</v>
      </c>
      <c r="AH69" s="31">
        <v>250.64484145536349</v>
      </c>
      <c r="AI69" s="30">
        <v>1407.1796024789321</v>
      </c>
      <c r="AJ69" s="37">
        <f t="shared" ref="AJ69:AJ71" si="45">(AG69-AF69)/AF69</f>
        <v>-0.36587301552258672</v>
      </c>
      <c r="AK69" s="38">
        <f t="shared" si="40"/>
        <v>4.6142372382698005</v>
      </c>
      <c r="AL69" s="49">
        <f>kWh_in_MMBtu*(AI69-AH69)*Elec_source_E+(AG69-AF69)*Gas_source_E</f>
        <v>2.4590206494347502</v>
      </c>
      <c r="AM69" s="50">
        <f>(AI69-AH69)*Elec_emissions/1000+(AG69-AF69)*Gas_emissions</f>
        <v>343.40492726611592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527</v>
      </c>
      <c r="F70" s="30">
        <v>33.934985919279463</v>
      </c>
      <c r="G70" s="31">
        <v>25.956987484544189</v>
      </c>
      <c r="H70" s="31">
        <v>295.83099137750861</v>
      </c>
      <c r="I70" s="30">
        <v>662</v>
      </c>
      <c r="J70" s="37">
        <f t="shared" si="43"/>
        <v>-0.23509655945378594</v>
      </c>
      <c r="K70" s="38">
        <f t="shared" si="38"/>
        <v>1.2377641940672293</v>
      </c>
      <c r="L70" s="49">
        <f>kWh_in_MMBtu*(I70-H70)*Elec_source_E+(G70-F70)*Gas_source_E</f>
        <v>-4.7758629487112376</v>
      </c>
      <c r="M70" s="50">
        <f>(I70-H70)*Elec_emissions/1000+(G70-F70)*Gas_emissions</f>
        <v>-640.3560313689826</v>
      </c>
      <c r="O70" s="16">
        <v>3</v>
      </c>
      <c r="P70" s="17" t="s">
        <v>24</v>
      </c>
      <c r="Q70" s="18">
        <v>441</v>
      </c>
      <c r="R70" s="18">
        <v>214</v>
      </c>
      <c r="S70" s="30">
        <v>44.332561083461755</v>
      </c>
      <c r="T70" s="31">
        <v>38.924108637454907</v>
      </c>
      <c r="U70" s="31">
        <v>342.26061564128526</v>
      </c>
      <c r="V70" s="30">
        <v>553.47899497394951</v>
      </c>
      <c r="W70" s="37">
        <f t="shared" si="44"/>
        <v>-0.12199729304663315</v>
      </c>
      <c r="X70" s="38">
        <f t="shared" si="39"/>
        <v>0.61712732835739692</v>
      </c>
      <c r="Y70" s="49">
        <f>kWh_in_MMBtu*(V70-U70)*Elec_source_E+(T70-S70)*Gas_source_E</f>
        <v>-3.6339380739439102</v>
      </c>
      <c r="Z70" s="50">
        <f>(V70-U70)*Elec_emissions/1000+(T70-S70)*Gas_emissions</f>
        <v>-487.93098601331286</v>
      </c>
      <c r="AB70" s="16">
        <v>3</v>
      </c>
      <c r="AC70" s="17" t="s">
        <v>24</v>
      </c>
      <c r="AD70" s="18">
        <v>374</v>
      </c>
      <c r="AE70" s="18">
        <v>313</v>
      </c>
      <c r="AF70" s="30">
        <v>26.826100663257076</v>
      </c>
      <c r="AG70" s="31">
        <v>17.091288038145176</v>
      </c>
      <c r="AH70" s="31">
        <v>264.08677542719522</v>
      </c>
      <c r="AI70" s="30">
        <v>1398.6184296023189</v>
      </c>
      <c r="AJ70" s="37">
        <f t="shared" si="45"/>
        <v>-0.36288586057702332</v>
      </c>
      <c r="AK70" s="38">
        <f t="shared" si="40"/>
        <v>4.2960562956621695</v>
      </c>
      <c r="AL70" s="49">
        <f>kWh_in_MMBtu*(AI70-AH70)*Elec_source_E+(AG70-AF70)*Gas_source_E</f>
        <v>1.5351950195972695</v>
      </c>
      <c r="AM70" s="50">
        <f>(AI70-AH70)*Elec_emissions/1000+(AG70-AF70)*Gas_emissions</f>
        <v>218.59156927918025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728</v>
      </c>
      <c r="F71" s="39">
        <v>41.448062818913115</v>
      </c>
      <c r="G71" s="40">
        <v>33.220045541346089</v>
      </c>
      <c r="H71" s="40">
        <v>335.76118194778974</v>
      </c>
      <c r="I71" s="39">
        <v>911</v>
      </c>
      <c r="J71" s="41">
        <f t="shared" si="43"/>
        <v>-0.19851391640461685</v>
      </c>
      <c r="K71" s="42">
        <f t="shared" si="38"/>
        <v>1.7132380065949937</v>
      </c>
      <c r="L71" s="51">
        <f>kWh_in_MMBtu*(I71-H71)*Elec_source_E+(G71-F71)*Gas_source_E</f>
        <v>-2.8101106908313449</v>
      </c>
      <c r="M71" s="52">
        <f>(I71-H71)*Elec_emissions/1000+(G71-F71)*Gas_emissions</f>
        <v>-373.12129835443932</v>
      </c>
      <c r="O71" s="19">
        <v>4</v>
      </c>
      <c r="P71" s="14" t="s">
        <v>25</v>
      </c>
      <c r="Q71" s="13">
        <v>441</v>
      </c>
      <c r="R71" s="13">
        <v>402</v>
      </c>
      <c r="S71" s="39">
        <v>53.252447907439432</v>
      </c>
      <c r="T71" s="40">
        <v>47.703083145878793</v>
      </c>
      <c r="U71" s="40">
        <v>393.94154773137387</v>
      </c>
      <c r="V71" s="39">
        <v>511.5150267812038</v>
      </c>
      <c r="W71" s="41">
        <f t="shared" si="44"/>
        <v>-0.10420863227182062</v>
      </c>
      <c r="X71" s="42">
        <f t="shared" si="39"/>
        <v>0.29845412276747846</v>
      </c>
      <c r="Y71" s="51">
        <f>kWh_in_MMBtu*(V71-U71)*Elec_source_E+(T71-S71)*Gas_source_E</f>
        <v>-4.7900819975693798</v>
      </c>
      <c r="Z71" s="52">
        <f>(V71-U71)*Elec_emissions/1000+(T71-S71)*Gas_emissions</f>
        <v>-644.80478141096125</v>
      </c>
      <c r="AB71" s="19">
        <v>4</v>
      </c>
      <c r="AC71" s="14" t="s">
        <v>25</v>
      </c>
      <c r="AD71" s="13">
        <v>374</v>
      </c>
      <c r="AE71" s="13">
        <v>326</v>
      </c>
      <c r="AF71" s="39">
        <v>26.891735194411314</v>
      </c>
      <c r="AG71" s="40">
        <v>15.360594262137075</v>
      </c>
      <c r="AH71" s="40">
        <v>264.01729530668348</v>
      </c>
      <c r="AI71" s="39">
        <v>1511.0184967205016</v>
      </c>
      <c r="AJ71" s="41">
        <f t="shared" si="45"/>
        <v>-0.42879869405640508</v>
      </c>
      <c r="AK71" s="42">
        <f t="shared" si="40"/>
        <v>4.7231799718472871</v>
      </c>
      <c r="AL71" s="51">
        <f>kWh_in_MMBtu*(AI71-AH71)*Elec_source_E+(AG71-AF71)*Gas_source_E</f>
        <v>0.78128076114116141</v>
      </c>
      <c r="AM71" s="52">
        <f>(AI71-AH71)*Elec_emissions/1000+(AG71-AF71)*Gas_emissions</f>
        <v>118.06202981137835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BM71"/>
  <sheetViews>
    <sheetView topLeftCell="AT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50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50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50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50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50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5336</v>
      </c>
      <c r="F8" s="30">
        <v>37.159280348516404</v>
      </c>
      <c r="G8" s="30">
        <v>33.123644304565147</v>
      </c>
      <c r="H8" s="30">
        <v>312.44076564414172</v>
      </c>
      <c r="I8" s="30">
        <v>306.62175806944526</v>
      </c>
      <c r="J8" s="32">
        <f>(G8-F8)/F8</f>
        <v>-0.10860371907370324</v>
      </c>
      <c r="K8" s="36">
        <f>(I8-H8)/H8</f>
        <v>-1.8624354484280351E-2</v>
      </c>
      <c r="L8" s="49">
        <f>kWh_in_MMBtu*(I8-H8)*Elec_source_E+(G8-F8)*Gas_source_E</f>
        <v>-4.4611407874501312</v>
      </c>
      <c r="M8" s="50">
        <f>(I8-H8)*Elec_emissions/1000+(G8-F8)*Gas_emissions</f>
        <v>-601.69933547444339</v>
      </c>
      <c r="N8" s="6"/>
      <c r="O8" s="16">
        <v>1</v>
      </c>
      <c r="P8" s="17" t="s">
        <v>22</v>
      </c>
      <c r="Q8" s="18">
        <v>7241</v>
      </c>
      <c r="R8" s="18">
        <v>3926</v>
      </c>
      <c r="S8" s="30">
        <v>35.913011209898592</v>
      </c>
      <c r="T8" s="30">
        <v>32.001662928151738</v>
      </c>
      <c r="U8" s="30">
        <v>303.69049131083733</v>
      </c>
      <c r="V8" s="30">
        <v>301.44447667888022</v>
      </c>
      <c r="W8" s="32">
        <f>(T8-S8)/S8</f>
        <v>-0.10891173282258161</v>
      </c>
      <c r="X8" s="36">
        <f>(V8-U8)/U8</f>
        <v>-7.3957357777732942E-3</v>
      </c>
      <c r="Y8" s="49">
        <f>kWh_in_MMBtu*(V8-U8)*Elec_source_E+(T8-S8)*Gas_source_E</f>
        <v>-4.2874151526876672</v>
      </c>
      <c r="Z8" s="50">
        <f>(V8-U8)*Elec_emissions/1000+(T8-S8)*Gas_emissions</f>
        <v>-578.23390269165304</v>
      </c>
      <c r="AA8" s="6"/>
      <c r="AB8" s="16">
        <v>1</v>
      </c>
      <c r="AC8" s="17" t="s">
        <v>22</v>
      </c>
      <c r="AD8" s="18">
        <v>2476</v>
      </c>
      <c r="AE8" s="18">
        <v>1264</v>
      </c>
      <c r="AF8" s="30">
        <v>34.673260101118728</v>
      </c>
      <c r="AG8" s="30">
        <v>30.914763263527014</v>
      </c>
      <c r="AH8" s="30">
        <v>300.67603958176227</v>
      </c>
      <c r="AI8" s="30">
        <v>292.56549026548856</v>
      </c>
      <c r="AJ8" s="32">
        <f>(AG8-AF8)/AF8</f>
        <v>-0.10839756130893635</v>
      </c>
      <c r="AK8" s="36">
        <f>(AI8-AH8)/AH8</f>
        <v>-2.6974378562240636E-2</v>
      </c>
      <c r="AL8" s="49">
        <f>kWh_in_MMBtu*(AI8-AH8)*Elec_source_E+(AG8-AF8)*Gas_source_E</f>
        <v>-4.1835919851131349</v>
      </c>
      <c r="AM8" s="50">
        <f>(AI8-AH8)*Elec_emissions/1000+(AG8-AF8)*Gas_emissions</f>
        <v>-564.29177383184401</v>
      </c>
      <c r="AO8" s="16">
        <v>1</v>
      </c>
      <c r="AP8" s="17" t="s">
        <v>22</v>
      </c>
      <c r="AQ8" s="18">
        <v>211</v>
      </c>
      <c r="AR8" s="18">
        <v>112</v>
      </c>
      <c r="AS8" s="30">
        <v>95.778105577457524</v>
      </c>
      <c r="AT8" s="30">
        <v>85.647248297982159</v>
      </c>
      <c r="AU8" s="30">
        <v>673.2269115807984</v>
      </c>
      <c r="AV8" s="30">
        <v>589.26609346425016</v>
      </c>
      <c r="AW8" s="32">
        <f>(AT8-AS8)/AS8</f>
        <v>-0.10577424995404981</v>
      </c>
      <c r="AX8" s="36">
        <f>(AV8-AU8)/AU8</f>
        <v>-0.12471399564138123</v>
      </c>
      <c r="AY8" s="49">
        <f>kWh_in_MMBtu*(AV8-AU8)*Elec_source_E+(AT8-AS8)*Gas_source_E</f>
        <v>-11.941507474596705</v>
      </c>
      <c r="AZ8" s="50">
        <f>(AV8-AU8)*Elec_emissions/1000+(AT8-AS8)*Gas_emissions</f>
        <v>-1611.3150496243397</v>
      </c>
      <c r="BA8" s="6"/>
      <c r="BB8" s="16">
        <v>1</v>
      </c>
      <c r="BC8" s="17" t="s">
        <v>22</v>
      </c>
      <c r="BD8" s="18">
        <v>72</v>
      </c>
      <c r="BE8" s="18">
        <v>34</v>
      </c>
      <c r="BF8" s="30">
        <v>80.390862856830211</v>
      </c>
      <c r="BG8" s="30">
        <v>71.778964081288223</v>
      </c>
      <c r="BH8" s="30">
        <v>571.73907242338055</v>
      </c>
      <c r="BI8" s="30">
        <v>495.94421922660831</v>
      </c>
      <c r="BJ8" s="32">
        <f>(BG8-BF8)/BF8</f>
        <v>-0.10712534322313595</v>
      </c>
      <c r="BK8" s="36">
        <f>(BI8-BH8)/BH8</f>
        <v>-0.13256895820589487</v>
      </c>
      <c r="BL8" s="49">
        <f>kWh_in_MMBtu*(BI8-BH8)*Elec_source_E+(BG8-BF8)*Gas_source_E</f>
        <v>-10.198419001296262</v>
      </c>
      <c r="BM8" s="50">
        <f>(BI8-BH8)*Elec_emissions/1000+(BG8-BF8)*Gas_emissions</f>
        <v>-1376.1548365527792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5859</v>
      </c>
      <c r="F9" s="30">
        <v>37.441146889394162</v>
      </c>
      <c r="G9" s="31">
        <v>33.052849891141371</v>
      </c>
      <c r="H9" s="31">
        <v>314.05672368099607</v>
      </c>
      <c r="I9" s="30">
        <v>304.37008045767641</v>
      </c>
      <c r="J9" s="37">
        <f t="shared" ref="J9:J11" si="0">(G9-F9)/F9</f>
        <v>-0.11720519703139357</v>
      </c>
      <c r="K9" s="38">
        <f t="shared" ref="K9:K11" si="1">(I9-H9)/H9</f>
        <v>-3.0843610382813826E-2</v>
      </c>
      <c r="L9" s="49">
        <f>kWh_in_MMBtu*(I9-H9)*Elec_source_E+(G9-F9)*Gas_source_E</f>
        <v>-4.8869476061252879</v>
      </c>
      <c r="M9" s="50">
        <f>(I9-H9)*Elec_emissions/1000+(G9-F9)*Gas_emissions</f>
        <v>-659.1640379898671</v>
      </c>
      <c r="N9" s="6"/>
      <c r="O9" s="16">
        <v>2</v>
      </c>
      <c r="P9" s="17" t="s">
        <v>23</v>
      </c>
      <c r="Q9" s="18">
        <v>7241</v>
      </c>
      <c r="R9" s="18">
        <v>4259</v>
      </c>
      <c r="S9" s="30">
        <v>36.266288243993472</v>
      </c>
      <c r="T9" s="31">
        <v>31.972449709088398</v>
      </c>
      <c r="U9" s="31">
        <v>305.96264936032497</v>
      </c>
      <c r="V9" s="30">
        <v>299.61280215895954</v>
      </c>
      <c r="W9" s="37">
        <f t="shared" ref="W9:W11" si="2">(T9-S9)/S9</f>
        <v>-0.1183975185444083</v>
      </c>
      <c r="X9" s="38">
        <f t="shared" ref="X9:X11" si="3">(V9-U9)/U9</f>
        <v>-2.0753667856651909E-2</v>
      </c>
      <c r="Y9" s="49">
        <f>kWh_in_MMBtu*(V9-U9)*Elec_source_E+(T9-S9)*Gas_source_E</f>
        <v>-4.7482645990586398</v>
      </c>
      <c r="Z9" s="50">
        <f>(V9-U9)*Elec_emissions/1000+(T9-S9)*Gas_emissions</f>
        <v>-640.42694246183123</v>
      </c>
      <c r="AA9" s="6"/>
      <c r="AB9" s="16">
        <v>2</v>
      </c>
      <c r="AC9" s="17" t="s">
        <v>23</v>
      </c>
      <c r="AD9" s="18">
        <v>2476</v>
      </c>
      <c r="AE9" s="18">
        <v>1447</v>
      </c>
      <c r="AF9" s="30">
        <v>35.082286231404495</v>
      </c>
      <c r="AG9" s="31">
        <v>31.12512313624454</v>
      </c>
      <c r="AH9" s="31">
        <v>302.31042383470867</v>
      </c>
      <c r="AI9" s="30">
        <v>291.12267010866839</v>
      </c>
      <c r="AJ9" s="37">
        <f t="shared" ref="AJ9:AJ11" si="4">(AG9-AF9)/AF9</f>
        <v>-0.11279661391102941</v>
      </c>
      <c r="AK9" s="38">
        <f t="shared" ref="AK9:AK11" si="5">(AI9-AH9)/AH9</f>
        <v>-3.7007502368351361E-2</v>
      </c>
      <c r="AL9" s="49">
        <f>kWh_in_MMBtu*(AI9-AH9)*Elec_source_E+(AG9-AF9)*Gas_source_E</f>
        <v>-4.4330823355704014</v>
      </c>
      <c r="AM9" s="50">
        <f>(AI9-AH9)*Elec_emissions/1000+(AG9-AF9)*Gas_emissions</f>
        <v>-597.96996890617606</v>
      </c>
      <c r="AO9" s="16">
        <v>2</v>
      </c>
      <c r="AP9" s="17" t="s">
        <v>23</v>
      </c>
      <c r="AQ9" s="18">
        <v>211</v>
      </c>
      <c r="AR9" s="18">
        <v>116</v>
      </c>
      <c r="AS9" s="30">
        <v>94.526489475629035</v>
      </c>
      <c r="AT9" s="31">
        <v>82.945408353314633</v>
      </c>
      <c r="AU9" s="31">
        <v>664.91984242643593</v>
      </c>
      <c r="AV9" s="30">
        <v>573.54547083448608</v>
      </c>
      <c r="AW9" s="37">
        <f t="shared" ref="AW9:AW11" si="6">(AT9-AS9)/AS9</f>
        <v>-0.12251678007465043</v>
      </c>
      <c r="AX9" s="38">
        <f t="shared" ref="AX9:AX11" si="7">(AV9-AU9)/AU9</f>
        <v>-0.13742163455147474</v>
      </c>
      <c r="AY9" s="49">
        <f>kWh_in_MMBtu*(AV9-AU9)*Elec_source_E+(AT9-AS9)*Gas_source_E</f>
        <v>-13.601619953247527</v>
      </c>
      <c r="AZ9" s="50">
        <f>(AV9-AU9)*Elec_emissions/1000+(AT9-AS9)*Gas_emissions</f>
        <v>-1835.2772612749122</v>
      </c>
      <c r="BA9" s="6"/>
      <c r="BB9" s="16">
        <v>2</v>
      </c>
      <c r="BC9" s="17" t="s">
        <v>23</v>
      </c>
      <c r="BD9" s="18">
        <v>72</v>
      </c>
      <c r="BE9" s="18">
        <v>37</v>
      </c>
      <c r="BF9" s="30">
        <v>85.957217237215843</v>
      </c>
      <c r="BG9" s="31">
        <v>76.385504163744798</v>
      </c>
      <c r="BH9" s="31">
        <v>605.12257867680682</v>
      </c>
      <c r="BI9" s="30">
        <v>526.15131736412127</v>
      </c>
      <c r="BJ9" s="37">
        <f t="shared" ref="BJ9:BJ11" si="8">(BG9-BF9)/BF9</f>
        <v>-0.11135438513622446</v>
      </c>
      <c r="BK9" s="38">
        <f t="shared" ref="BK9:BK11" si="9">(BI9-BH9)/BH9</f>
        <v>-0.13050456898397067</v>
      </c>
      <c r="BL9" s="49">
        <f>kWh_in_MMBtu*(BI9-BH9)*Elec_source_E+(BG9-BF9)*Gas_source_E</f>
        <v>-11.27862277706209</v>
      </c>
      <c r="BM9" s="50">
        <f>(BI9-BH9)*Elec_emissions/1000+(BG9-BF9)*Gas_emissions</f>
        <v>-1521.8660357488884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7653</v>
      </c>
      <c r="F10" s="30">
        <v>37.875286246735115</v>
      </c>
      <c r="G10" s="31">
        <v>33.471574153962486</v>
      </c>
      <c r="H10" s="31">
        <v>317.42201272986955</v>
      </c>
      <c r="I10" s="30">
        <v>294.74537839420952</v>
      </c>
      <c r="J10" s="37">
        <f t="shared" si="0"/>
        <v>-0.11626874749104327</v>
      </c>
      <c r="K10" s="38">
        <f t="shared" si="1"/>
        <v>-7.1440018102834443E-2</v>
      </c>
      <c r="L10" s="49">
        <f>kWh_in_MMBtu*(I10-H10)*Elec_source_E+(G10-F10)*Gas_source_E</f>
        <v>-5.0428191280610024</v>
      </c>
      <c r="M10" s="50">
        <f>(I10-H10)*Elec_emissions/1000+(G10-F10)*Gas_emissions</f>
        <v>-680.31750396162613</v>
      </c>
      <c r="N10" s="6"/>
      <c r="O10" s="16">
        <v>3</v>
      </c>
      <c r="P10" s="17" t="s">
        <v>24</v>
      </c>
      <c r="Q10" s="18">
        <v>7241</v>
      </c>
      <c r="R10" s="18">
        <v>5333</v>
      </c>
      <c r="S10" s="30">
        <v>36.880733495830874</v>
      </c>
      <c r="T10" s="31">
        <v>32.441257186015044</v>
      </c>
      <c r="U10" s="31">
        <v>310.75887781478701</v>
      </c>
      <c r="V10" s="30">
        <v>291.12737404986132</v>
      </c>
      <c r="W10" s="37">
        <f t="shared" si="2"/>
        <v>-0.12037386160765172</v>
      </c>
      <c r="X10" s="38">
        <f t="shared" si="3"/>
        <v>-6.3172784967469586E-2</v>
      </c>
      <c r="Y10" s="49">
        <f>kWh_in_MMBtu*(V10-U10)*Elec_source_E+(T10-S10)*Gas_source_E</f>
        <v>-5.0492013730658822</v>
      </c>
      <c r="Z10" s="50">
        <f>(V10-U10)*Elec_emissions/1000+(T10-S10)*Gas_emissions</f>
        <v>-681.14722401712902</v>
      </c>
      <c r="AA10" s="6"/>
      <c r="AB10" s="16">
        <v>3</v>
      </c>
      <c r="AC10" s="17" t="s">
        <v>24</v>
      </c>
      <c r="AD10" s="18">
        <v>2476</v>
      </c>
      <c r="AE10" s="18">
        <v>2104</v>
      </c>
      <c r="AF10" s="30">
        <v>35.425153129573324</v>
      </c>
      <c r="AG10" s="31">
        <v>31.711817857571926</v>
      </c>
      <c r="AH10" s="31">
        <v>304.2810516054243</v>
      </c>
      <c r="AI10" s="30">
        <v>280.56677263986325</v>
      </c>
      <c r="AJ10" s="37">
        <f t="shared" si="4"/>
        <v>-0.10482199634873175</v>
      </c>
      <c r="AK10" s="38">
        <f t="shared" si="5"/>
        <v>-7.79354443546241E-2</v>
      </c>
      <c r="AL10" s="49">
        <f>kWh_in_MMBtu*(AI10-AH10)*Elec_source_E+(AG10-AF10)*Gas_source_E</f>
        <v>-4.3014172749654582</v>
      </c>
      <c r="AM10" s="50">
        <f>(AI10-AH10)*Elec_emissions/1000+(AG10-AF10)*Gas_emissions</f>
        <v>-580.34084660013139</v>
      </c>
      <c r="AO10" s="16">
        <v>3</v>
      </c>
      <c r="AP10" s="17" t="s">
        <v>24</v>
      </c>
      <c r="AQ10" s="18">
        <v>211</v>
      </c>
      <c r="AR10" s="18">
        <v>153</v>
      </c>
      <c r="AS10" s="30">
        <v>87.131595887962064</v>
      </c>
      <c r="AT10" s="31">
        <v>75.969608380693245</v>
      </c>
      <c r="AU10" s="31">
        <v>620.0366523119983</v>
      </c>
      <c r="AV10" s="30">
        <v>524.41221935883448</v>
      </c>
      <c r="AW10" s="37">
        <f t="shared" si="6"/>
        <v>-0.12810493591350527</v>
      </c>
      <c r="AX10" s="38">
        <f t="shared" si="7"/>
        <v>-0.15422383918208474</v>
      </c>
      <c r="AY10" s="49">
        <f>kWh_in_MMBtu*(AV10-AU10)*Elec_source_E+(AT10-AS10)*Gas_source_E</f>
        <v>-13.19030848872961</v>
      </c>
      <c r="AZ10" s="50">
        <f>(AV10-AU10)*Elec_emissions/1000+(AT10-AS10)*Gas_emissions</f>
        <v>-1779.8500890824166</v>
      </c>
      <c r="BA10" s="6"/>
      <c r="BB10" s="16">
        <v>3</v>
      </c>
      <c r="BC10" s="17" t="s">
        <v>24</v>
      </c>
      <c r="BD10" s="18">
        <v>72</v>
      </c>
      <c r="BE10" s="18">
        <v>63</v>
      </c>
      <c r="BF10" s="30">
        <v>84.269167579646833</v>
      </c>
      <c r="BG10" s="31">
        <v>76.249485280632825</v>
      </c>
      <c r="BH10" s="31">
        <v>585.40678815690023</v>
      </c>
      <c r="BI10" s="30">
        <v>516.77041026679865</v>
      </c>
      <c r="BJ10" s="37">
        <f t="shared" si="8"/>
        <v>-9.5167456014493335E-2</v>
      </c>
      <c r="BK10" s="38">
        <f t="shared" si="9"/>
        <v>-0.11724561327038407</v>
      </c>
      <c r="BL10" s="49">
        <f>kWh_in_MMBtu*(BI10-BH10)*Elec_source_E+(BG10-BF10)*Gas_source_E</f>
        <v>-9.4762653839256572</v>
      </c>
      <c r="BM10" s="50">
        <f>(BI10-BH10)*Elec_emissions/1000+(BG10-BF10)*Gas_emissions</f>
        <v>-1278.6905914072668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9955</v>
      </c>
      <c r="F11" s="39">
        <v>39.44952554725365</v>
      </c>
      <c r="G11" s="40">
        <v>34.718729790272626</v>
      </c>
      <c r="H11" s="40">
        <v>322.71264079135506</v>
      </c>
      <c r="I11" s="39">
        <v>331.94608011628941</v>
      </c>
      <c r="J11" s="41">
        <f t="shared" si="0"/>
        <v>-0.11992021935255866</v>
      </c>
      <c r="K11" s="42">
        <f t="shared" si="1"/>
        <v>2.8611954283204209E-2</v>
      </c>
      <c r="L11" s="51">
        <f>kWh_in_MMBtu*(I11-H11)*Elec_source_E+(G11-F11)*Gas_source_E</f>
        <v>-5.0577154360554601</v>
      </c>
      <c r="M11" s="52">
        <f>(I11-H11)*Elec_emissions/1000+(G11-F11)*Gas_emissions</f>
        <v>-682.00155549775604</v>
      </c>
      <c r="N11" s="6"/>
      <c r="O11" s="19">
        <v>4</v>
      </c>
      <c r="P11" s="14" t="s">
        <v>25</v>
      </c>
      <c r="Q11" s="13">
        <v>7241</v>
      </c>
      <c r="R11" s="13">
        <v>7208</v>
      </c>
      <c r="S11" s="39">
        <v>38.811393143891685</v>
      </c>
      <c r="T11" s="40">
        <v>34.182622726402954</v>
      </c>
      <c r="U11" s="40">
        <v>317.8663065347028</v>
      </c>
      <c r="V11" s="39">
        <v>331.3259573590409</v>
      </c>
      <c r="W11" s="41">
        <f t="shared" si="2"/>
        <v>-0.11926318646506066</v>
      </c>
      <c r="X11" s="42">
        <f t="shared" si="3"/>
        <v>4.2343748134464988E-2</v>
      </c>
      <c r="Y11" s="51">
        <f>kWh_in_MMBtu*(V11-U11)*Elec_source_E+(T11-S11)*Gas_source_E</f>
        <v>-4.9012625734869752</v>
      </c>
      <c r="Z11" s="52">
        <f>(V11-U11)*Elec_emissions/1000+(T11-S11)*Gas_emissions</f>
        <v>-660.85891907225584</v>
      </c>
      <c r="AA11" s="6"/>
      <c r="AB11" s="19">
        <v>4</v>
      </c>
      <c r="AC11" s="14" t="s">
        <v>25</v>
      </c>
      <c r="AD11" s="13">
        <v>2476</v>
      </c>
      <c r="AE11" s="13">
        <v>2466</v>
      </c>
      <c r="AF11" s="39">
        <v>35.644836808875539</v>
      </c>
      <c r="AG11" s="40">
        <v>31.367986980571395</v>
      </c>
      <c r="AH11" s="40">
        <v>303.20982556325578</v>
      </c>
      <c r="AI11" s="39">
        <v>303.50433738790252</v>
      </c>
      <c r="AJ11" s="41">
        <f t="shared" si="4"/>
        <v>-0.1199851145689412</v>
      </c>
      <c r="AK11" s="42">
        <f t="shared" si="5"/>
        <v>9.7131359150268073E-4</v>
      </c>
      <c r="AL11" s="51">
        <f>kWh_in_MMBtu*(AI11-AH11)*Elec_source_E+(AG11-AF11)*Gas_source_E</f>
        <v>-4.6586133095213276</v>
      </c>
      <c r="AM11" s="52">
        <f>(AI11-AH11)*Elec_emissions/1000+(AG11-AF11)*Gas_emissions</f>
        <v>-628.26870456767278</v>
      </c>
      <c r="AO11" s="19">
        <v>4</v>
      </c>
      <c r="AP11" s="14" t="s">
        <v>25</v>
      </c>
      <c r="AQ11" s="13">
        <v>211</v>
      </c>
      <c r="AR11" s="13">
        <v>209</v>
      </c>
      <c r="AS11" s="39">
        <v>91.267854543067557</v>
      </c>
      <c r="AT11" s="40">
        <v>79.425123226077886</v>
      </c>
      <c r="AU11" s="40">
        <v>632.03966427188038</v>
      </c>
      <c r="AV11" s="39">
        <v>610.78113826858942</v>
      </c>
      <c r="AW11" s="41">
        <f t="shared" si="6"/>
        <v>-0.12975796764677219</v>
      </c>
      <c r="AX11" s="42">
        <f t="shared" si="7"/>
        <v>-3.3634797315736702E-2</v>
      </c>
      <c r="AY11" s="51">
        <f>kWh_in_MMBtu*(AV11-AU11)*Elec_source_E+(AT11-AS11)*Gas_source_E</f>
        <v>-13.136168008529335</v>
      </c>
      <c r="AZ11" s="52">
        <f>(AV11-AU11)*Elec_emissions/1000+(AT11-AS11)*Gas_emissions</f>
        <v>-1771.7914004062668</v>
      </c>
      <c r="BA11" s="6"/>
      <c r="BB11" s="19">
        <v>4</v>
      </c>
      <c r="BC11" s="14" t="s">
        <v>25</v>
      </c>
      <c r="BD11" s="13">
        <v>72</v>
      </c>
      <c r="BE11" s="13">
        <v>72</v>
      </c>
      <c r="BF11" s="39">
        <v>83.227164882636401</v>
      </c>
      <c r="BG11" s="40">
        <v>73.379219470998706</v>
      </c>
      <c r="BH11" s="40">
        <v>577.94835977754451</v>
      </c>
      <c r="BI11" s="39">
        <v>558.76073634734109</v>
      </c>
      <c r="BJ11" s="41">
        <f t="shared" si="8"/>
        <v>-0.11832609491774557</v>
      </c>
      <c r="BK11" s="42">
        <f t="shared" si="9"/>
        <v>-3.3199546474340438E-2</v>
      </c>
      <c r="BL11" s="51">
        <f>kWh_in_MMBtu*(BI11-BH11)*Elec_source_E+(BG11-BF11)*Gas_source_E</f>
        <v>-10.939680571873721</v>
      </c>
      <c r="BM11" s="52">
        <f>(BI11-BH11)*Elec_emissions/1000+(BG11-BF11)*Gas_emissions</f>
        <v>-1475.5467799782568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50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50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50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50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50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1771</v>
      </c>
      <c r="F23" s="30">
        <v>54.891104540492918</v>
      </c>
      <c r="G23" s="30">
        <v>48.925743032120231</v>
      </c>
      <c r="H23" s="30">
        <v>386.02843230078781</v>
      </c>
      <c r="I23" s="30">
        <v>375.99601372226198</v>
      </c>
      <c r="J23" s="32">
        <f>(G23-F23)/F23</f>
        <v>-0.1086762884133998</v>
      </c>
      <c r="K23" s="36">
        <f t="shared" ref="K23:K26" si="10">(I23-H23)/H23</f>
        <v>-2.5988807401390368E-2</v>
      </c>
      <c r="L23" s="49">
        <f>kWh_in_MMBtu*(I23-H23)*Elec_source_E+(G23-F23)*Gas_source_E</f>
        <v>-6.6096497458357888</v>
      </c>
      <c r="M23" s="50">
        <f>(I23-H23)*Elec_emissions/1000+(G23-F23)*Gas_emissions</f>
        <v>-891.49527834396167</v>
      </c>
      <c r="N23" s="6"/>
      <c r="O23" s="16">
        <v>1</v>
      </c>
      <c r="P23" s="17" t="s">
        <v>22</v>
      </c>
      <c r="Q23" s="18">
        <v>3779</v>
      </c>
      <c r="R23" s="18">
        <v>1233</v>
      </c>
      <c r="S23" s="30">
        <v>54.119913175542251</v>
      </c>
      <c r="T23" s="30">
        <v>48.219898864612318</v>
      </c>
      <c r="U23" s="30">
        <v>377.64836166134688</v>
      </c>
      <c r="V23" s="30">
        <v>373.88252670463845</v>
      </c>
      <c r="W23" s="32">
        <f>(T23-S23)/S23</f>
        <v>-0.10901743858665786</v>
      </c>
      <c r="X23" s="36">
        <f t="shared" ref="X23:X26" si="11">(V23-U23)/U23</f>
        <v>-9.9718027112359452E-3</v>
      </c>
      <c r="Y23" s="49">
        <f>kWh_in_MMBtu*(V23-U23)*Elec_source_E+(T23-S23)*Gas_source_E</f>
        <v>-6.4713321131102557</v>
      </c>
      <c r="Z23" s="50">
        <f>(V23-U23)*Elec_emissions/1000+(T23-S23)*Gas_emissions</f>
        <v>-872.77762773375412</v>
      </c>
      <c r="AA23" s="6"/>
      <c r="AB23" s="16">
        <v>1</v>
      </c>
      <c r="AC23" s="17" t="s">
        <v>22</v>
      </c>
      <c r="AD23" s="18">
        <v>1341</v>
      </c>
      <c r="AE23" s="18">
        <v>468</v>
      </c>
      <c r="AF23" s="30">
        <v>46.821778132756023</v>
      </c>
      <c r="AG23" s="30">
        <v>41.72886431818187</v>
      </c>
      <c r="AH23" s="30">
        <v>346.41933637533123</v>
      </c>
      <c r="AI23" s="30">
        <v>332.20449515838169</v>
      </c>
      <c r="AJ23" s="32">
        <f>(AG23-AF23)/AF23</f>
        <v>-0.10877232812760702</v>
      </c>
      <c r="AK23" s="36">
        <f t="shared" ref="AK23:AK26" si="12">(AI23-AH23)/AH23</f>
        <v>-4.1033625217584094E-2</v>
      </c>
      <c r="AL23" s="49">
        <f>kWh_in_MMBtu*(AI23-AH23)*Elec_source_E+(AG23-AF23)*Gas_source_E</f>
        <v>-5.7034582045582569</v>
      </c>
      <c r="AM23" s="50">
        <f>(AI23-AH23)*Elec_emissions/1000+(AG23-AF23)*Gas_emissions</f>
        <v>-769.32670987184508</v>
      </c>
      <c r="AO23" s="16">
        <v>1</v>
      </c>
      <c r="AP23" s="17" t="s">
        <v>22</v>
      </c>
      <c r="AQ23" s="18">
        <v>133</v>
      </c>
      <c r="AR23" s="18">
        <v>57</v>
      </c>
      <c r="AS23" s="30">
        <v>124.22783799107981</v>
      </c>
      <c r="AT23" s="30">
        <v>111.12764228117413</v>
      </c>
      <c r="AU23" s="30">
        <v>809.84864127810602</v>
      </c>
      <c r="AV23" s="30">
        <v>718.34910285932096</v>
      </c>
      <c r="AW23" s="32">
        <f>(AT23-AS23)/AS23</f>
        <v>-0.10545297995805367</v>
      </c>
      <c r="AX23" s="36">
        <f t="shared" ref="AX23:AX26" si="13">(AV23-AU23)/AU23</f>
        <v>-0.11298350550342365</v>
      </c>
      <c r="AY23" s="49">
        <f>kWh_in_MMBtu*(AV23-AU23)*Elec_source_E+(AT23-AS23)*Gas_source_E</f>
        <v>-15.258794872657807</v>
      </c>
      <c r="AZ23" s="50">
        <f>(AV23-AU23)*Elec_emissions/1000+(AT23-AS23)*Gas_emissions</f>
        <v>-2058.7690982170479</v>
      </c>
      <c r="BA23" s="6"/>
      <c r="BB23" s="16">
        <v>1</v>
      </c>
      <c r="BC23" s="17" t="s">
        <v>22</v>
      </c>
      <c r="BD23" s="18">
        <v>46</v>
      </c>
      <c r="BE23" s="18">
        <v>13</v>
      </c>
      <c r="BF23" s="30">
        <v>114.51648185753008</v>
      </c>
      <c r="BG23" s="30">
        <v>102.22857683706752</v>
      </c>
      <c r="BH23" s="30">
        <v>748.48474613450992</v>
      </c>
      <c r="BI23" s="30">
        <v>651.86017524634372</v>
      </c>
      <c r="BJ23" s="32">
        <f>(BG23-BF23)/BF23</f>
        <v>-0.10730250197303423</v>
      </c>
      <c r="BK23" s="36">
        <f t="shared" ref="BK23:BK26" si="14">(BI23-BH23)/BH23</f>
        <v>-0.12909357390003756</v>
      </c>
      <c r="BL23" s="49">
        <f>kWh_in_MMBtu*(BI23-BH23)*Elec_source_E+(BG23-BF23)*Gas_source_E</f>
        <v>-14.428265918108066</v>
      </c>
      <c r="BM23" s="50">
        <f>(BI23-BH23)*Elec_emissions/1000+(BG23-BF23)*Gas_emissions</f>
        <v>-1946.8141640793899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2108</v>
      </c>
      <c r="F24" s="30">
        <v>53.513418157767674</v>
      </c>
      <c r="G24" s="31">
        <v>47.478867797531478</v>
      </c>
      <c r="H24" s="31">
        <v>381.17755611493186</v>
      </c>
      <c r="I24" s="30">
        <v>367.09185784431259</v>
      </c>
      <c r="J24" s="37">
        <f t="shared" ref="J24:J26" si="15">(G24-F24)/F24</f>
        <v>-0.11276705110567223</v>
      </c>
      <c r="K24" s="38">
        <f t="shared" si="10"/>
        <v>-3.6953115535407297E-2</v>
      </c>
      <c r="L24" s="49">
        <f>kWh_in_MMBtu*(I24-H24)*Elec_source_E+(G24-F24)*Gas_source_E</f>
        <v>-6.7284594526023795</v>
      </c>
      <c r="M24" s="50">
        <f>(I24-H24)*Elec_emissions/1000+(G24-F24)*Gas_emissions</f>
        <v>-907.55950824020124</v>
      </c>
      <c r="N24" s="6"/>
      <c r="O24" s="16">
        <v>2</v>
      </c>
      <c r="P24" s="17" t="s">
        <v>23</v>
      </c>
      <c r="Q24" s="18">
        <v>3779</v>
      </c>
      <c r="R24" s="18">
        <v>1445</v>
      </c>
      <c r="S24" s="30">
        <v>53.018483433061121</v>
      </c>
      <c r="T24" s="31">
        <v>46.975648723449083</v>
      </c>
      <c r="U24" s="31">
        <v>375.08143712111047</v>
      </c>
      <c r="V24" s="30">
        <v>366.27022589087619</v>
      </c>
      <c r="W24" s="37">
        <f t="shared" ref="W24:W26" si="16">(T24-S24)/S24</f>
        <v>-0.11397600078926179</v>
      </c>
      <c r="X24" s="38">
        <f t="shared" si="11"/>
        <v>-2.3491461741918237E-2</v>
      </c>
      <c r="Y24" s="49">
        <f>kWh_in_MMBtu*(V24-U24)*Elec_source_E+(T24-S24)*Gas_source_E</f>
        <v>-6.681021456274455</v>
      </c>
      <c r="Z24" s="50">
        <f>(V24-U24)*Elec_emissions/1000+(T24-S24)*Gas_emissions</f>
        <v>-901.1082034417301</v>
      </c>
      <c r="AA24" s="6"/>
      <c r="AB24" s="16">
        <v>2</v>
      </c>
      <c r="AC24" s="17" t="s">
        <v>23</v>
      </c>
      <c r="AD24" s="18">
        <v>1341</v>
      </c>
      <c r="AE24" s="18">
        <v>587</v>
      </c>
      <c r="AF24" s="30">
        <v>45.949852062602773</v>
      </c>
      <c r="AG24" s="31">
        <v>40.99965366799492</v>
      </c>
      <c r="AH24" s="31">
        <v>342.81100327955664</v>
      </c>
      <c r="AI24" s="30">
        <v>326.59012279503577</v>
      </c>
      <c r="AJ24" s="37">
        <f t="shared" ref="AJ24:AJ26" si="17">(AG24-AF24)/AF24</f>
        <v>-0.10773045336171327</v>
      </c>
      <c r="AK24" s="38">
        <f t="shared" si="12"/>
        <v>-4.7317269076375061E-2</v>
      </c>
      <c r="AL24" s="49">
        <f>kWh_in_MMBtu*(AI24-AH24)*Elec_source_E+(AG24-AF24)*Gas_source_E</f>
        <v>-5.5693747789359431</v>
      </c>
      <c r="AM24" s="50">
        <f>(AI24-AH24)*Elec_emissions/1000+(AG24-AF24)*Gas_emissions</f>
        <v>-751.2643242318477</v>
      </c>
      <c r="AO24" s="16">
        <v>2</v>
      </c>
      <c r="AP24" s="17" t="s">
        <v>23</v>
      </c>
      <c r="AQ24" s="18">
        <v>133</v>
      </c>
      <c r="AR24" s="18">
        <v>60</v>
      </c>
      <c r="AS24" s="30">
        <v>121.43619650433753</v>
      </c>
      <c r="AT24" s="31">
        <v>106.67496398600966</v>
      </c>
      <c r="AU24" s="31">
        <v>793.64740127963819</v>
      </c>
      <c r="AV24" s="30">
        <v>694.02878019288903</v>
      </c>
      <c r="AW24" s="37">
        <f t="shared" ref="AW24:AW26" si="18">(AT24-AS24)/AS24</f>
        <v>-0.12155545828381262</v>
      </c>
      <c r="AX24" s="38">
        <f t="shared" si="13"/>
        <v>-0.12551999909043862</v>
      </c>
      <c r="AY24" s="49">
        <f>kWh_in_MMBtu*(AV24-AU24)*Elec_source_E+(AT24-AS24)*Gas_source_E</f>
        <v>-17.156246782872721</v>
      </c>
      <c r="AZ24" s="50">
        <f>(AV24-AU24)*Elec_emissions/1000+(AT24-AS24)*Gas_emissions</f>
        <v>-2314.7466552543306</v>
      </c>
      <c r="BA24" s="6"/>
      <c r="BB24" s="16">
        <v>2</v>
      </c>
      <c r="BC24" s="17" t="s">
        <v>23</v>
      </c>
      <c r="BD24" s="18">
        <v>46</v>
      </c>
      <c r="BE24" s="18">
        <v>16</v>
      </c>
      <c r="BF24" s="30">
        <v>120.99012279954063</v>
      </c>
      <c r="BG24" s="31">
        <v>108.64664809618858</v>
      </c>
      <c r="BH24" s="31">
        <v>792.54429052472153</v>
      </c>
      <c r="BI24" s="30">
        <v>701.18943945227204</v>
      </c>
      <c r="BJ24" s="37">
        <f t="shared" ref="BJ24:BJ26" si="19">(BG24-BF24)/BF24</f>
        <v>-0.1020205155407852</v>
      </c>
      <c r="BK24" s="38">
        <f t="shared" si="14"/>
        <v>-0.11526781804454864</v>
      </c>
      <c r="BL24" s="49">
        <f>kWh_in_MMBtu*(BI24-BH24)*Elec_source_E+(BG24-BF24)*Gas_source_E</f>
        <v>-14.432419972565553</v>
      </c>
      <c r="BM24" s="50">
        <f>(BI24-BH24)*Elec_emissions/1000+(BG24-BF24)*Gas_emissions</f>
        <v>-1947.3207348520921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3176</v>
      </c>
      <c r="F25" s="30">
        <v>50.824379162033161</v>
      </c>
      <c r="G25" s="31">
        <v>45.40290292224384</v>
      </c>
      <c r="H25" s="31">
        <v>371.64400771012686</v>
      </c>
      <c r="I25" s="30">
        <v>344.76159139239081</v>
      </c>
      <c r="J25" s="37">
        <f t="shared" si="15"/>
        <v>-0.10667078140797583</v>
      </c>
      <c r="K25" s="38">
        <f t="shared" si="10"/>
        <v>-7.2333781145487122E-2</v>
      </c>
      <c r="L25" s="49">
        <f>kWh_in_MMBtu*(I25-H25)*Elec_source_E+(G25-F25)*Gas_source_E</f>
        <v>-6.1972085752116133</v>
      </c>
      <c r="M25" s="50">
        <f>(I25-H25)*Elec_emissions/1000+(G25-F25)*Gas_emissions</f>
        <v>-836.04404057501836</v>
      </c>
      <c r="N25" s="6"/>
      <c r="O25" s="16">
        <v>3</v>
      </c>
      <c r="P25" s="17" t="s">
        <v>24</v>
      </c>
      <c r="Q25" s="18">
        <v>3779</v>
      </c>
      <c r="R25" s="18">
        <v>2043</v>
      </c>
      <c r="S25" s="30">
        <v>51.224892719760007</v>
      </c>
      <c r="T25" s="31">
        <v>45.534442763173679</v>
      </c>
      <c r="U25" s="31">
        <v>370.71495542782264</v>
      </c>
      <c r="V25" s="30">
        <v>347.53349222197392</v>
      </c>
      <c r="W25" s="37">
        <f t="shared" si="16"/>
        <v>-0.1110875914902841</v>
      </c>
      <c r="X25" s="38">
        <f t="shared" si="11"/>
        <v>-6.2531772366982666E-2</v>
      </c>
      <c r="Y25" s="49">
        <f>kWh_in_MMBtu*(V25-U25)*Elec_source_E+(T25-S25)*Gas_source_E</f>
        <v>-6.4507680284839903</v>
      </c>
      <c r="Z25" s="50">
        <f>(V25-U25)*Elec_emissions/1000+(T25-S25)*Gas_emissions</f>
        <v>-870.2019911194941</v>
      </c>
      <c r="AA25" s="6"/>
      <c r="AB25" s="16">
        <v>3</v>
      </c>
      <c r="AC25" s="17" t="s">
        <v>24</v>
      </c>
      <c r="AD25" s="18">
        <v>1341</v>
      </c>
      <c r="AE25" s="18">
        <v>1015</v>
      </c>
      <c r="AF25" s="30">
        <v>43.232620183568066</v>
      </c>
      <c r="AG25" s="31">
        <v>39.142197413053623</v>
      </c>
      <c r="AH25" s="31">
        <v>332.40054373289837</v>
      </c>
      <c r="AI25" s="30">
        <v>306.35947115618313</v>
      </c>
      <c r="AJ25" s="37">
        <f t="shared" si="17"/>
        <v>-9.4614269344450677E-2</v>
      </c>
      <c r="AK25" s="38">
        <f t="shared" si="12"/>
        <v>-7.8342448794670547E-2</v>
      </c>
      <c r="AL25" s="49">
        <f>kWh_in_MMBtu*(AI25-AH25)*Elec_source_E+(AG25-AF25)*Gas_source_E</f>
        <v>-4.7373529826357785</v>
      </c>
      <c r="AM25" s="50">
        <f>(AI25-AH25)*Elec_emissions/1000+(AG25-AF25)*Gas_emissions</f>
        <v>-639.1558667921671</v>
      </c>
      <c r="AO25" s="16">
        <v>3</v>
      </c>
      <c r="AP25" s="17" t="s">
        <v>24</v>
      </c>
      <c r="AQ25" s="18">
        <v>133</v>
      </c>
      <c r="AR25" s="18">
        <v>81</v>
      </c>
      <c r="AS25" s="30">
        <v>111.39362016095896</v>
      </c>
      <c r="AT25" s="31">
        <v>97.418426741000644</v>
      </c>
      <c r="AU25" s="31">
        <v>741.0224808039311</v>
      </c>
      <c r="AV25" s="30">
        <v>628.72183455815662</v>
      </c>
      <c r="AW25" s="37">
        <f t="shared" si="18"/>
        <v>-0.12545775422115527</v>
      </c>
      <c r="AX25" s="38">
        <f t="shared" si="13"/>
        <v>-0.15154823120067848</v>
      </c>
      <c r="AY25" s="49">
        <f>kWh_in_MMBtu*(AV25-AU25)*Elec_source_E+(AT25-AS25)*Gas_source_E</f>
        <v>-16.435236193166674</v>
      </c>
      <c r="AZ25" s="50">
        <f>(AV25-AU25)*Elec_emissions/1000+(AT25-AS25)*Gas_emissions</f>
        <v>-2217.6385723752287</v>
      </c>
      <c r="BA25" s="6"/>
      <c r="BB25" s="16">
        <v>3</v>
      </c>
      <c r="BC25" s="17" t="s">
        <v>24</v>
      </c>
      <c r="BD25" s="18">
        <v>46</v>
      </c>
      <c r="BE25" s="18">
        <v>37</v>
      </c>
      <c r="BF25" s="30">
        <v>104.37242358887966</v>
      </c>
      <c r="BG25" s="31">
        <v>96.014329070598961</v>
      </c>
      <c r="BH25" s="31">
        <v>690.84707335968858</v>
      </c>
      <c r="BI25" s="30">
        <v>623.52859000012381</v>
      </c>
      <c r="BJ25" s="37">
        <f t="shared" si="19"/>
        <v>-8.0079528968331884E-2</v>
      </c>
      <c r="BK25" s="38">
        <f t="shared" si="14"/>
        <v>-9.7443393705332365E-2</v>
      </c>
      <c r="BL25" s="49">
        <f>kWh_in_MMBtu*(BI25-BH25)*Elec_source_E+(BG25-BF25)*Gas_source_E</f>
        <v>-9.8310255042596868</v>
      </c>
      <c r="BM25" s="50">
        <f>(BI25-BH25)*Elec_emissions/1000+(BG25-BF25)*Gas_emissions</f>
        <v>-1326.5209689920694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5259</v>
      </c>
      <c r="F26" s="39">
        <v>49.003616687846879</v>
      </c>
      <c r="G26" s="40">
        <v>43.96607774918688</v>
      </c>
      <c r="H26" s="40">
        <v>361.66450147678881</v>
      </c>
      <c r="I26" s="39">
        <v>376.82443257529923</v>
      </c>
      <c r="J26" s="41">
        <f t="shared" si="15"/>
        <v>-0.10279932950151681</v>
      </c>
      <c r="K26" s="42">
        <f t="shared" si="10"/>
        <v>4.1917111125387457E-2</v>
      </c>
      <c r="L26" s="51">
        <f>kWh_in_MMBtu*(I26-H26)*Elec_source_E+(G26-F26)*Gas_source_E</f>
        <v>-5.3286172934038873</v>
      </c>
      <c r="M26" s="52">
        <f>(I26-H26)*Elec_emissions/1000+(G26-F26)*Gas_emissions</f>
        <v>-718.47568416578576</v>
      </c>
      <c r="N26" s="6"/>
      <c r="O26" s="19">
        <v>4</v>
      </c>
      <c r="P26" s="14" t="s">
        <v>25</v>
      </c>
      <c r="Q26" s="13">
        <v>3779</v>
      </c>
      <c r="R26" s="13">
        <v>3749</v>
      </c>
      <c r="S26" s="39">
        <v>48.79230121405827</v>
      </c>
      <c r="T26" s="40">
        <v>43.896842748563529</v>
      </c>
      <c r="U26" s="40">
        <v>358.81207337323144</v>
      </c>
      <c r="V26" s="39">
        <v>379.47127823711423</v>
      </c>
      <c r="W26" s="41">
        <f t="shared" si="16"/>
        <v>-0.1003326005063323</v>
      </c>
      <c r="X26" s="42">
        <f t="shared" si="11"/>
        <v>5.757667145830226E-2</v>
      </c>
      <c r="Y26" s="51">
        <f>kWh_in_MMBtu*(V26-U26)*Elec_source_E+(T26-S26)*Gas_source_E</f>
        <v>-5.1148751045603911</v>
      </c>
      <c r="Z26" s="52">
        <f>(V26-U26)*Elec_emissions/1000+(T26-S26)*Gas_emissions</f>
        <v>-689.59391055564129</v>
      </c>
      <c r="AA26" s="6"/>
      <c r="AB26" s="19">
        <v>4</v>
      </c>
      <c r="AC26" s="14" t="s">
        <v>25</v>
      </c>
      <c r="AD26" s="13">
        <v>1341</v>
      </c>
      <c r="AE26" s="13">
        <v>1333</v>
      </c>
      <c r="AF26" s="39">
        <v>41.937362976765421</v>
      </c>
      <c r="AG26" s="40">
        <v>37.505090687533787</v>
      </c>
      <c r="AH26" s="40">
        <v>324.29660946679763</v>
      </c>
      <c r="AI26" s="39">
        <v>327.49614338986197</v>
      </c>
      <c r="AJ26" s="41">
        <f t="shared" si="17"/>
        <v>-0.10568791108032348</v>
      </c>
      <c r="AK26" s="42">
        <f t="shared" si="12"/>
        <v>9.8660726929120542E-3</v>
      </c>
      <c r="AL26" s="51">
        <f>kWh_in_MMBtu*(AI26-AH26)*Elec_source_E+(AG26-AF26)*Gas_source_E</f>
        <v>-4.7969230225096338</v>
      </c>
      <c r="AM26" s="52">
        <f>(AI26-AH26)*Elec_emissions/1000+(AG26-AF26)*Gas_emissions</f>
        <v>-646.89190419291458</v>
      </c>
      <c r="AO26" s="19">
        <v>4</v>
      </c>
      <c r="AP26" s="14" t="s">
        <v>25</v>
      </c>
      <c r="AQ26" s="13">
        <v>133</v>
      </c>
      <c r="AR26" s="13">
        <v>131</v>
      </c>
      <c r="AS26" s="39">
        <v>109.46564942773607</v>
      </c>
      <c r="AT26" s="40">
        <v>96.031669220959103</v>
      </c>
      <c r="AU26" s="40">
        <v>719.28834966822296</v>
      </c>
      <c r="AV26" s="39">
        <v>707.61922826578643</v>
      </c>
      <c r="AW26" s="41">
        <f t="shared" si="18"/>
        <v>-0.12272324950344747</v>
      </c>
      <c r="AX26" s="42">
        <f t="shared" si="13"/>
        <v>-1.6223148071032985E-2</v>
      </c>
      <c r="AY26" s="51">
        <f>kWh_in_MMBtu*(AV26-AU26)*Elec_source_E+(AT26-AS26)*Gas_source_E</f>
        <v>-14.767966443765776</v>
      </c>
      <c r="AZ26" s="52">
        <f>(AV26-AU26)*Elec_emissions/1000+(AT26-AS26)*Gas_emissions</f>
        <v>-1991.7619929153566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98.808217104796057</v>
      </c>
      <c r="BG26" s="40">
        <v>88.563149221328018</v>
      </c>
      <c r="BH26" s="40">
        <v>658.54339053058629</v>
      </c>
      <c r="BI26" s="39">
        <v>648.50849480553825</v>
      </c>
      <c r="BJ26" s="41">
        <f t="shared" si="19"/>
        <v>-0.10368639556163749</v>
      </c>
      <c r="BK26" s="42">
        <f t="shared" si="14"/>
        <v>-1.5238017523739721E-2</v>
      </c>
      <c r="BL26" s="51">
        <f>kWh_in_MMBtu*(BI26-BH26)*Elec_source_E+(BG26-BF26)*Gas_source_E</f>
        <v>-11.274556214681724</v>
      </c>
      <c r="BM26" s="52">
        <f>(BI26-BH26)*Elec_emissions/1000+(BG26-BF26)*Gas_emissions</f>
        <v>-1520.6157172540215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50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50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50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50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50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3565</v>
      </c>
      <c r="F38" s="30">
        <v>28.350567685405426</v>
      </c>
      <c r="G38" s="30">
        <v>25.27356945281192</v>
      </c>
      <c r="H38" s="30">
        <v>275.88431188567807</v>
      </c>
      <c r="I38" s="30">
        <v>272.15841816449836</v>
      </c>
      <c r="J38" s="32">
        <f>(G38-F38)/F38</f>
        <v>-0.10853391955807337</v>
      </c>
      <c r="K38" s="36">
        <f t="shared" ref="K38:K41" si="20">(I38-H38)/H38</f>
        <v>-1.3505275800980177E-2</v>
      </c>
      <c r="L38" s="49">
        <f>kWh_in_MMBtu*(I38-H38)*Elec_source_E+(G38-F38)*Gas_source_E</f>
        <v>-3.3938169823165865</v>
      </c>
      <c r="M38" s="50">
        <f>(I38-H38)*Elec_emissions/1000+(G38-F38)*Gas_emissions</f>
        <v>-457.73618966184085</v>
      </c>
      <c r="N38" s="6"/>
      <c r="O38" s="16">
        <v>1</v>
      </c>
      <c r="P38" s="17" t="s">
        <v>22</v>
      </c>
      <c r="Q38" s="18">
        <v>3462</v>
      </c>
      <c r="R38" s="18">
        <v>2693</v>
      </c>
      <c r="S38" s="30">
        <v>27.576913874718905</v>
      </c>
      <c r="T38" s="30">
        <v>24.576083682085589</v>
      </c>
      <c r="U38" s="30">
        <v>269.82860711396575</v>
      </c>
      <c r="V38" s="30">
        <v>268.27844783307302</v>
      </c>
      <c r="W38" s="32">
        <f>(T38-S38)/S38</f>
        <v>-0.10881675180428085</v>
      </c>
      <c r="X38" s="36">
        <f t="shared" ref="X38:X41" si="21">(V38-U38)/U38</f>
        <v>-5.7449775154418594E-3</v>
      </c>
      <c r="Y38" s="49">
        <f>kWh_in_MMBtu*(V38-U38)*Elec_source_E+(T38-S38)*Gas_source_E</f>
        <v>-3.2875007032999761</v>
      </c>
      <c r="Z38" s="50">
        <f>(V38-U38)*Elec_emissions/1000+(T38-S38)*Gas_emissions</f>
        <v>-443.37596991151548</v>
      </c>
      <c r="AA38" s="6"/>
      <c r="AB38" s="16">
        <v>1</v>
      </c>
      <c r="AC38" s="17" t="s">
        <v>22</v>
      </c>
      <c r="AD38" s="18">
        <v>1135</v>
      </c>
      <c r="AE38" s="18">
        <v>796</v>
      </c>
      <c r="AF38" s="30">
        <v>27.530664072467744</v>
      </c>
      <c r="AG38" s="30">
        <v>24.556723949986168</v>
      </c>
      <c r="AH38" s="30">
        <v>273.78173945689957</v>
      </c>
      <c r="AI38" s="30">
        <v>269.26014568021947</v>
      </c>
      <c r="AJ38" s="32">
        <f>(AG38-AF38)/AF38</f>
        <v>-0.10802282555384081</v>
      </c>
      <c r="AK38" s="36">
        <f t="shared" ref="AK38:AK41" si="22">(AI38-AH38)/AH38</f>
        <v>-1.651532270066508E-2</v>
      </c>
      <c r="AL38" s="49">
        <f>kWh_in_MMBtu*(AI38-AH38)*Elec_source_E+(AG38-AF38)*Gas_source_E</f>
        <v>-3.2900022983038402</v>
      </c>
      <c r="AM38" s="50">
        <f>(AI38-AH38)*Elec_emissions/1000+(AG38-AF38)*Gas_emissions</f>
        <v>-443.74359535608454</v>
      </c>
      <c r="AO38" s="16">
        <v>1</v>
      </c>
      <c r="AP38" s="17" t="s">
        <v>22</v>
      </c>
      <c r="AQ38" s="18">
        <v>78</v>
      </c>
      <c r="AR38" s="18">
        <v>55</v>
      </c>
      <c r="AS38" s="30">
        <v>66.293837439703552</v>
      </c>
      <c r="AT38" s="30">
        <v>59.240294533583189</v>
      </c>
      <c r="AU38" s="30">
        <v>531.63711898540703</v>
      </c>
      <c r="AV38" s="30">
        <v>455.48915645481281</v>
      </c>
      <c r="AW38" s="32">
        <f>(AT38-AS38)/AS38</f>
        <v>-0.10639816879714943</v>
      </c>
      <c r="AX38" s="36">
        <f t="shared" ref="AX38:AX41" si="23">(AV38-AU38)/AU38</f>
        <v>-0.14323296814924694</v>
      </c>
      <c r="AY38" s="49">
        <f>kWh_in_MMBtu*(AV38-AU38)*Elec_source_E+(AT38-AS38)*Gas_source_E</f>
        <v>-8.5035914438788929</v>
      </c>
      <c r="AZ38" s="50">
        <f>(AV38-AU38)*Elec_emissions/1000+(AT38-AS38)*Gas_emissions</f>
        <v>-1147.5899447191775</v>
      </c>
      <c r="BA38" s="6"/>
      <c r="BB38" s="16">
        <v>1</v>
      </c>
      <c r="BC38" s="17" t="s">
        <v>22</v>
      </c>
      <c r="BD38" s="18">
        <v>26</v>
      </c>
      <c r="BE38" s="18">
        <v>21</v>
      </c>
      <c r="BF38" s="30">
        <v>59.265479665920751</v>
      </c>
      <c r="BG38" s="30">
        <v>52.929203803901025</v>
      </c>
      <c r="BH38" s="30">
        <v>462.32508393553871</v>
      </c>
      <c r="BI38" s="30">
        <v>399.42481788105778</v>
      </c>
      <c r="BJ38" s="32">
        <f>(BG38-BF38)/BF38</f>
        <v>-0.10691343253673613</v>
      </c>
      <c r="BK38" s="36">
        <f t="shared" ref="BK38:BK41" si="24">(BI38-BH38)/BH38</f>
        <v>-0.13605202970827995</v>
      </c>
      <c r="BL38" s="49">
        <f>kWh_in_MMBtu*(BI38-BH38)*Elec_source_E+(BG38-BF38)*Gas_source_E</f>
        <v>-7.5799423385080003</v>
      </c>
      <c r="BM38" s="50">
        <f>(BI38-BH38)*Elec_emissions/1000+(BG38-BF38)*Gas_emissions</f>
        <v>-1022.8895385601149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3751</v>
      </c>
      <c r="F39" s="30">
        <v>28.408796093944559</v>
      </c>
      <c r="G39" s="31">
        <v>24.945666274326758</v>
      </c>
      <c r="H39" s="31">
        <v>276.33592528837062</v>
      </c>
      <c r="I39" s="30">
        <v>269.1214782899807</v>
      </c>
      <c r="J39" s="37">
        <f t="shared" ref="J39:J41" si="25">(G39-F39)/F39</f>
        <v>-0.12190343470260538</v>
      </c>
      <c r="K39" s="38">
        <f t="shared" si="20"/>
        <v>-2.6107524712399497E-2</v>
      </c>
      <c r="L39" s="49">
        <f>kWh_in_MMBtu*(I39-H39)*Elec_source_E+(G39-F39)*Gas_source_E</f>
        <v>-3.8520483866178306</v>
      </c>
      <c r="M39" s="50">
        <f>(I39-H39)*Elec_emissions/1000+(G39-F39)*Gas_emissions</f>
        <v>-519.56988941947577</v>
      </c>
      <c r="N39" s="6"/>
      <c r="O39" s="16">
        <v>2</v>
      </c>
      <c r="P39" s="17" t="s">
        <v>23</v>
      </c>
      <c r="Q39" s="18">
        <v>3462</v>
      </c>
      <c r="R39" s="18">
        <v>2814</v>
      </c>
      <c r="S39" s="30">
        <v>27.663970529635542</v>
      </c>
      <c r="T39" s="31">
        <v>24.268248367314797</v>
      </c>
      <c r="U39" s="31">
        <v>270.46988165800394</v>
      </c>
      <c r="V39" s="30">
        <v>265.3839545069996</v>
      </c>
      <c r="W39" s="37">
        <f t="shared" ref="W39:W41" si="26">(T39-S39)/S39</f>
        <v>-0.12274890759744753</v>
      </c>
      <c r="X39" s="38">
        <f t="shared" si="21"/>
        <v>-1.8804042504944229E-2</v>
      </c>
      <c r="Y39" s="49">
        <f>kWh_in_MMBtu*(V39-U39)*Elec_source_E+(T39-S39)*Gas_source_E</f>
        <v>-3.7557863976806476</v>
      </c>
      <c r="Z39" s="50">
        <f>(V39-U39)*Elec_emissions/1000+(T39-S39)*Gas_emissions</f>
        <v>-506.56609593870974</v>
      </c>
      <c r="AA39" s="6"/>
      <c r="AB39" s="16">
        <v>2</v>
      </c>
      <c r="AC39" s="17" t="s">
        <v>23</v>
      </c>
      <c r="AD39" s="18">
        <v>1135</v>
      </c>
      <c r="AE39" s="18">
        <v>860</v>
      </c>
      <c r="AF39" s="30">
        <v>27.664540716389048</v>
      </c>
      <c r="AG39" s="31">
        <v>24.385181947712486</v>
      </c>
      <c r="AH39" s="31">
        <v>274.66642367874812</v>
      </c>
      <c r="AI39" s="30">
        <v>266.91407158902018</v>
      </c>
      <c r="AJ39" s="37">
        <f t="shared" ref="AJ39:AJ41" si="27">(AG39-AF39)/AF39</f>
        <v>-0.11854014864355952</v>
      </c>
      <c r="AK39" s="38">
        <f t="shared" si="22"/>
        <v>-2.8224607820266898E-2</v>
      </c>
      <c r="AL39" s="49">
        <f>kWh_in_MMBtu*(AI39-AH39)*Elec_source_E+(AG39-AF39)*Gas_source_E</f>
        <v>-3.6574966794595127</v>
      </c>
      <c r="AM39" s="50">
        <f>(AI39-AH39)*Elec_emissions/1000+(AG39-AF39)*Gas_emissions</f>
        <v>-493.3376589339191</v>
      </c>
      <c r="AO39" s="16">
        <v>2</v>
      </c>
      <c r="AP39" s="17" t="s">
        <v>23</v>
      </c>
      <c r="AQ39" s="18">
        <v>78</v>
      </c>
      <c r="AR39" s="18">
        <v>56</v>
      </c>
      <c r="AS39" s="30">
        <v>65.694660516298555</v>
      </c>
      <c r="AT39" s="31">
        <v>57.520884461141371</v>
      </c>
      <c r="AU39" s="31">
        <v>526.99745794086232</v>
      </c>
      <c r="AV39" s="30">
        <v>444.45621080762567</v>
      </c>
      <c r="AW39" s="37">
        <f t="shared" ref="AW39:AW41" si="28">(AT39-AS39)/AS39</f>
        <v>-0.12442070620228422</v>
      </c>
      <c r="AX39" s="38">
        <f t="shared" si="23"/>
        <v>-0.15662551287391432</v>
      </c>
      <c r="AY39" s="49">
        <f>kWh_in_MMBtu*(AV39-AU39)*Elec_source_E+(AT39-AS39)*Gas_source_E</f>
        <v>-9.7930912072206198</v>
      </c>
      <c r="AZ39" s="50">
        <f>(AV39-AU39)*Elec_emissions/1000+(AT39-AS39)*Gas_emissions</f>
        <v>-1321.5600534398322</v>
      </c>
      <c r="BA39" s="6"/>
      <c r="BB39" s="16">
        <v>2</v>
      </c>
      <c r="BC39" s="17" t="s">
        <v>23</v>
      </c>
      <c r="BD39" s="18">
        <v>26</v>
      </c>
      <c r="BE39" s="18">
        <v>21</v>
      </c>
      <c r="BF39" s="30">
        <v>59.265479665920751</v>
      </c>
      <c r="BG39" s="31">
        <v>51.805584977120965</v>
      </c>
      <c r="BH39" s="31">
        <v>462.32508393553871</v>
      </c>
      <c r="BI39" s="30">
        <v>392.78893863029242</v>
      </c>
      <c r="BJ39" s="37">
        <f t="shared" ref="BJ39:BJ41" si="29">(BG39-BF39)/BF39</f>
        <v>-0.12587251011636419</v>
      </c>
      <c r="BK39" s="38">
        <f t="shared" si="24"/>
        <v>-0.15040530510116473</v>
      </c>
      <c r="BL39" s="49">
        <f>kWh_in_MMBtu*(BI39-BH39)*Elec_source_E+(BG39-BF39)*Gas_source_E</f>
        <v>-8.8757296757260917</v>
      </c>
      <c r="BM39" s="50">
        <f>(BI39-BH39)*Elec_emissions/1000+(BG39-BF39)*Gas_emissions</f>
        <v>-1197.7100745273965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4477</v>
      </c>
      <c r="F40" s="30">
        <v>28.689152876400922</v>
      </c>
      <c r="G40" s="31">
        <v>25.007446352296096</v>
      </c>
      <c r="H40" s="31">
        <v>278.95673328888245</v>
      </c>
      <c r="I40" s="30">
        <v>259.26369590990953</v>
      </c>
      <c r="J40" s="37">
        <f t="shared" si="25"/>
        <v>-0.12833095978701128</v>
      </c>
      <c r="K40" s="38">
        <f t="shared" si="20"/>
        <v>-7.059531113227932E-2</v>
      </c>
      <c r="L40" s="49">
        <f>kWh_in_MMBtu*(I40-H40)*Elec_source_E+(G40-F40)*Gas_source_E</f>
        <v>-4.2238910771002462</v>
      </c>
      <c r="M40" s="50">
        <f>(I40-H40)*Elec_emissions/1000+(G40-F40)*Gas_emissions</f>
        <v>-569.84453539243589</v>
      </c>
      <c r="N40" s="6"/>
      <c r="O40" s="16">
        <v>3</v>
      </c>
      <c r="P40" s="17" t="s">
        <v>24</v>
      </c>
      <c r="Q40" s="18">
        <v>3462</v>
      </c>
      <c r="R40" s="18">
        <v>3290</v>
      </c>
      <c r="S40" s="30">
        <v>27.973403011184306</v>
      </c>
      <c r="T40" s="31">
        <v>24.310747114849413</v>
      </c>
      <c r="U40" s="31">
        <v>273.52779375295307</v>
      </c>
      <c r="V40" s="30">
        <v>256.10071768949081</v>
      </c>
      <c r="W40" s="37">
        <f t="shared" si="26"/>
        <v>-0.13093351191024177</v>
      </c>
      <c r="X40" s="38">
        <f t="shared" si="21"/>
        <v>-6.3712267862629665E-2</v>
      </c>
      <c r="Y40" s="49">
        <f>kWh_in_MMBtu*(V40-U40)*Elec_source_E+(T40-S40)*Gas_source_E</f>
        <v>-4.1788668207803301</v>
      </c>
      <c r="Z40" s="50">
        <f>(V40-U40)*Elec_emissions/1000+(T40-S40)*Gas_emissions</f>
        <v>-563.74938535750357</v>
      </c>
      <c r="AA40" s="6"/>
      <c r="AB40" s="16">
        <v>3</v>
      </c>
      <c r="AC40" s="17" t="s">
        <v>24</v>
      </c>
      <c r="AD40" s="18">
        <v>1135</v>
      </c>
      <c r="AE40" s="18">
        <v>1089</v>
      </c>
      <c r="AF40" s="30">
        <v>28.148221026906203</v>
      </c>
      <c r="AG40" s="31">
        <v>24.786349309533339</v>
      </c>
      <c r="AH40" s="31">
        <v>278.07234223041416</v>
      </c>
      <c r="AI40" s="30">
        <v>256.52674601537728</v>
      </c>
      <c r="AJ40" s="37">
        <f t="shared" si="27"/>
        <v>-0.11943460704530252</v>
      </c>
      <c r="AK40" s="38">
        <f t="shared" si="22"/>
        <v>-7.7481981998712895E-2</v>
      </c>
      <c r="AL40" s="49">
        <f>kWh_in_MMBtu*(AI40-AH40)*Elec_source_E+(AG40-AF40)*Gas_source_E</f>
        <v>-3.8951043793868747</v>
      </c>
      <c r="AM40" s="50">
        <f>(AI40-AH40)*Elec_emissions/1000+(AG40-AF40)*Gas_emissions</f>
        <v>-525.52243935047466</v>
      </c>
      <c r="AO40" s="16">
        <v>3</v>
      </c>
      <c r="AP40" s="17" t="s">
        <v>24</v>
      </c>
      <c r="AQ40" s="18">
        <v>78</v>
      </c>
      <c r="AR40" s="18">
        <v>72</v>
      </c>
      <c r="AS40" s="30">
        <v>59.836818580840486</v>
      </c>
      <c r="AT40" s="31">
        <v>51.839687725347396</v>
      </c>
      <c r="AU40" s="31">
        <v>483.92759525857463</v>
      </c>
      <c r="AV40" s="30">
        <v>407.06390225959677</v>
      </c>
      <c r="AW40" s="37">
        <f t="shared" si="28"/>
        <v>-0.13364899814465972</v>
      </c>
      <c r="AX40" s="38">
        <f t="shared" si="23"/>
        <v>-0.15883304393482181</v>
      </c>
      <c r="AY40" s="49">
        <f>kWh_in_MMBtu*(AV40-AU40)*Elec_source_E+(AT40-AS40)*Gas_source_E</f>
        <v>-9.5397648212378741</v>
      </c>
      <c r="AZ40" s="50">
        <f>(AV40-AU40)*Elec_emissions/1000+(AT40-AS40)*Gas_emissions</f>
        <v>-1287.338045377998</v>
      </c>
      <c r="BA40" s="6"/>
      <c r="BB40" s="16">
        <v>3</v>
      </c>
      <c r="BC40" s="17" t="s">
        <v>24</v>
      </c>
      <c r="BD40" s="18">
        <v>26</v>
      </c>
      <c r="BE40" s="18">
        <v>26</v>
      </c>
      <c r="BF40" s="30">
        <v>55.660687874200065</v>
      </c>
      <c r="BG40" s="31">
        <v>48.122592194911753</v>
      </c>
      <c r="BH40" s="31">
        <v>435.35715152216324</v>
      </c>
      <c r="BI40" s="30">
        <v>364.84530833860521</v>
      </c>
      <c r="BJ40" s="37">
        <f t="shared" si="29"/>
        <v>-0.13542943803219473</v>
      </c>
      <c r="BK40" s="38">
        <f t="shared" si="24"/>
        <v>-0.1619632132767857</v>
      </c>
      <c r="BL40" s="49">
        <f>kWh_in_MMBtu*(BI40-BH40)*Elec_source_E+(BG40-BF40)*Gas_source_E</f>
        <v>-8.9714144434502803</v>
      </c>
      <c r="BM40" s="50">
        <f>(BI40-BH40)*Elec_emissions/1000+(BG40-BF40)*Gas_emissions</f>
        <v>-1210.6242848442751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4696</v>
      </c>
      <c r="F41" s="39">
        <v>28.750001418552799</v>
      </c>
      <c r="G41" s="40">
        <v>24.362724058601131</v>
      </c>
      <c r="H41" s="40">
        <v>279.09087006207392</v>
      </c>
      <c r="I41" s="39">
        <v>281.68729485608225</v>
      </c>
      <c r="J41" s="41">
        <f t="shared" si="25"/>
        <v>-0.15260094412101466</v>
      </c>
      <c r="K41" s="42">
        <f t="shared" si="20"/>
        <v>9.3031520286953311E-3</v>
      </c>
      <c r="L41" s="51">
        <f>kWh_in_MMBtu*(I41-H41)*Elec_source_E+(G41-F41)*Gas_source_E</f>
        <v>-4.7543353534754775</v>
      </c>
      <c r="M41" s="52">
        <f>(I41-H41)*Elec_emissions/1000+(G41-F41)*Gas_emissions</f>
        <v>-641.15457026240699</v>
      </c>
      <c r="N41" s="6"/>
      <c r="O41" s="19">
        <v>4</v>
      </c>
      <c r="P41" s="14" t="s">
        <v>25</v>
      </c>
      <c r="Q41" s="13">
        <v>3462</v>
      </c>
      <c r="R41" s="13">
        <v>3459</v>
      </c>
      <c r="S41" s="39">
        <v>27.993693127975693</v>
      </c>
      <c r="T41" s="40">
        <v>23.653969687062503</v>
      </c>
      <c r="U41" s="40">
        <v>273.48767690832341</v>
      </c>
      <c r="V41" s="39">
        <v>279.14416841081464</v>
      </c>
      <c r="W41" s="41">
        <f t="shared" si="26"/>
        <v>-0.15502504157181951</v>
      </c>
      <c r="X41" s="42">
        <f t="shared" si="21"/>
        <v>2.0682802115385125E-2</v>
      </c>
      <c r="Y41" s="51">
        <f>kWh_in_MMBtu*(V41-U41)*Elec_source_E+(T41-S41)*Gas_source_E</f>
        <v>-4.6697409259025981</v>
      </c>
      <c r="Z41" s="52">
        <f>(V41-U41)*Elec_emissions/1000+(T41-S41)*Gas_emissions</f>
        <v>-629.71480716961662</v>
      </c>
      <c r="AA41" s="6"/>
      <c r="AB41" s="19">
        <v>4</v>
      </c>
      <c r="AC41" s="14" t="s">
        <v>25</v>
      </c>
      <c r="AD41" s="13">
        <v>1135</v>
      </c>
      <c r="AE41" s="13">
        <v>1133</v>
      </c>
      <c r="AF41" s="39">
        <v>28.241538148860478</v>
      </c>
      <c r="AG41" s="40">
        <v>24.147546343871522</v>
      </c>
      <c r="AH41" s="40">
        <v>278.40074970851509</v>
      </c>
      <c r="AI41" s="39">
        <v>275.2774376521462</v>
      </c>
      <c r="AJ41" s="41">
        <f t="shared" si="27"/>
        <v>-0.14496348546632348</v>
      </c>
      <c r="AK41" s="42">
        <f t="shared" si="22"/>
        <v>-1.1218763094707858E-2</v>
      </c>
      <c r="AL41" s="51">
        <f>kWh_in_MMBtu*(AI41-AH41)*Elec_source_E+(AG41-AF41)*Gas_source_E</f>
        <v>-4.4958888193067166</v>
      </c>
      <c r="AM41" s="52">
        <f>(AI41-AH41)*Elec_emissions/1000+(AG41-AF41)*Gas_emissions</f>
        <v>-606.35809106333693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60.704891339329443</v>
      </c>
      <c r="AT41" s="40">
        <v>51.534642132110626</v>
      </c>
      <c r="AU41" s="40">
        <v>485.5066157216126</v>
      </c>
      <c r="AV41" s="39">
        <v>448.14280763227191</v>
      </c>
      <c r="AW41" s="41">
        <f t="shared" si="28"/>
        <v>-0.15106277278314806</v>
      </c>
      <c r="AX41" s="42">
        <f t="shared" si="23"/>
        <v>-7.6958391254476621E-2</v>
      </c>
      <c r="AY41" s="51">
        <f>kWh_in_MMBtu*(AV41-AU41)*Elec_source_E+(AT41-AS41)*Gas_source_E</f>
        <v>-10.395583457042605</v>
      </c>
      <c r="AZ41" s="52">
        <f>(AV41-AU41)*Elec_emissions/1000+(AT41-AS41)*Gas_emissions</f>
        <v>-1402.3536104230675</v>
      </c>
      <c r="BA41" s="6"/>
      <c r="BB41" s="19">
        <v>4</v>
      </c>
      <c r="BC41" s="14" t="s">
        <v>25</v>
      </c>
      <c r="BD41" s="13">
        <v>26</v>
      </c>
      <c r="BE41" s="13">
        <v>26</v>
      </c>
      <c r="BF41" s="39">
        <v>55.660687874200065</v>
      </c>
      <c r="BG41" s="40">
        <v>46.515343758877592</v>
      </c>
      <c r="BH41" s="40">
        <v>435.35715152216324</v>
      </c>
      <c r="BI41" s="39">
        <v>399.97624061360796</v>
      </c>
      <c r="BJ41" s="41">
        <f t="shared" si="29"/>
        <v>-0.16430526579175711</v>
      </c>
      <c r="BK41" s="42">
        <f t="shared" si="24"/>
        <v>-8.1268702684338709E-2</v>
      </c>
      <c r="BL41" s="51">
        <f>kWh_in_MMBtu*(BI41-BH41)*Elec_source_E+(BG41-BF41)*Gas_source_E</f>
        <v>-10.347208280751872</v>
      </c>
      <c r="BM41" s="52">
        <f>(BI41-BH41)*Elec_emissions/1000+(BG41-BF41)*Gas_emissions</f>
        <v>-1395.8094294134428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50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50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50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726</v>
      </c>
      <c r="F53" s="30">
        <v>37.45148772410483</v>
      </c>
      <c r="G53" s="30">
        <v>33.362583368305422</v>
      </c>
      <c r="H53" s="30">
        <v>311.67232659770247</v>
      </c>
      <c r="I53" s="30">
        <v>688.96109089945435</v>
      </c>
      <c r="J53" s="32">
        <f>(G53-F53)/F53</f>
        <v>-0.10917868966705088</v>
      </c>
      <c r="K53" s="36">
        <f t="shared" ref="K53:K56" si="30">(I53-H53)/H53</f>
        <v>1.2105302014469357</v>
      </c>
      <c r="L53" s="49">
        <f>kWh_in_MMBtu*(I53-H53)*Elec_source_E+(G53-F53)*Gas_source_E</f>
        <v>-0.41770381861749861</v>
      </c>
      <c r="M53" s="50">
        <f>(I53-H53)*Elec_emissions/1000+(G53-F53)*Gas_emissions</f>
        <v>-52.491077007765625</v>
      </c>
      <c r="O53" s="16">
        <v>1</v>
      </c>
      <c r="P53" s="17" t="s">
        <v>22</v>
      </c>
      <c r="Q53" s="18">
        <v>794</v>
      </c>
      <c r="R53" s="18">
        <v>236</v>
      </c>
      <c r="S53" s="30">
        <v>55.950661117135233</v>
      </c>
      <c r="T53" s="30">
        <v>49.821010622117328</v>
      </c>
      <c r="U53" s="30">
        <v>383.74852129357186</v>
      </c>
      <c r="V53" s="30">
        <v>378.21360636891421</v>
      </c>
      <c r="W53" s="32">
        <f>(T53-S53)/S53</f>
        <v>-0.10955456776793407</v>
      </c>
      <c r="X53" s="36">
        <f t="shared" ref="X53:X56" si="31">(V53-U53)/U53</f>
        <v>-1.4423286651372842E-2</v>
      </c>
      <c r="Y53" s="49">
        <f>kWh_in_MMBtu*(V53-U53)*Elec_source_E+(T53-S53)*Gas_source_E</f>
        <v>-6.7405750820414738</v>
      </c>
      <c r="Z53" s="50">
        <f>(V53-U53)*Elec_emissions/1000+(T53-S53)*Gas_emissions</f>
        <v>-909.10638906808424</v>
      </c>
      <c r="AB53" s="16">
        <v>1</v>
      </c>
      <c r="AC53" s="17" t="s">
        <v>22</v>
      </c>
      <c r="AD53" s="18">
        <v>661</v>
      </c>
      <c r="AE53" s="18">
        <v>490</v>
      </c>
      <c r="AF53" s="30">
        <v>28.541681763380041</v>
      </c>
      <c r="AG53" s="30">
        <v>25.435667384836858</v>
      </c>
      <c r="AH53" s="30">
        <v>276.95807772377327</v>
      </c>
      <c r="AI53" s="30">
        <v>271.92289013656699</v>
      </c>
      <c r="AJ53" s="32">
        <f>(AG53-AF53)/AF53</f>
        <v>-0.10882380387718799</v>
      </c>
      <c r="AK53" s="36">
        <f t="shared" ref="AK53:AK56" si="32">(AI53-AH53)/AH53</f>
        <v>-1.8180323999172798E-2</v>
      </c>
      <c r="AL53" s="49">
        <f>kWh_in_MMBtu*(AI53-AH53)*Elec_source_E+(AG53-AF53)*Gas_source_E</f>
        <v>-3.4394617025299934</v>
      </c>
      <c r="AM53" s="50">
        <f>(AI53-AH53)*Elec_emissions/1000+(AG53-AF53)*Gas_emissions</f>
        <v>-463.90527639764576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794</v>
      </c>
      <c r="F54" s="30">
        <v>38.120352199924206</v>
      </c>
      <c r="G54" s="31">
        <v>33.653153319099218</v>
      </c>
      <c r="H54" s="31">
        <v>315.29603323837893</v>
      </c>
      <c r="I54" s="30">
        <v>693.12686882918285</v>
      </c>
      <c r="J54" s="37">
        <f t="shared" ref="J54:J56" si="35">(G54-F54)/F54</f>
        <v>-0.11718671583611102</v>
      </c>
      <c r="K54" s="38">
        <f t="shared" si="30"/>
        <v>1.1983367875267421</v>
      </c>
      <c r="L54" s="49">
        <f>kWh_in_MMBtu*(I54-H54)*Elec_source_E+(G54-F54)*Gas_source_E</f>
        <v>-0.82424150978460897</v>
      </c>
      <c r="M54" s="50">
        <f>(I54-H54)*Elec_emissions/1000+(G54-F54)*Gas_emissions</f>
        <v>-107.31220053224433</v>
      </c>
      <c r="O54" s="16">
        <v>2</v>
      </c>
      <c r="P54" s="17" t="s">
        <v>23</v>
      </c>
      <c r="Q54" s="18">
        <v>794</v>
      </c>
      <c r="R54" s="18">
        <v>283</v>
      </c>
      <c r="S54" s="30">
        <v>55.2070570991797</v>
      </c>
      <c r="T54" s="31">
        <v>49.03141573803979</v>
      </c>
      <c r="U54" s="31">
        <v>382.89087666154984</v>
      </c>
      <c r="V54" s="30">
        <v>372.43803395574122</v>
      </c>
      <c r="W54" s="37">
        <f t="shared" ref="W54:W56" si="36">(T54-S54)/S54</f>
        <v>-0.11186325961996751</v>
      </c>
      <c r="X54" s="38">
        <f t="shared" si="31"/>
        <v>-2.7299795693612832E-2</v>
      </c>
      <c r="Y54" s="49">
        <f>kWh_in_MMBtu*(V54-U54)*Elec_source_E+(T54-S54)*Gas_source_E</f>
        <v>-6.8433557885800465</v>
      </c>
      <c r="Z54" s="50">
        <f>(V54-U54)*Elec_emissions/1000+(T54-S54)*Gas_emissions</f>
        <v>-923.01771338181254</v>
      </c>
      <c r="AB54" s="16">
        <v>2</v>
      </c>
      <c r="AC54" s="17" t="s">
        <v>23</v>
      </c>
      <c r="AD54" s="18">
        <v>661</v>
      </c>
      <c r="AE54" s="18">
        <v>511</v>
      </c>
      <c r="AF54" s="30">
        <v>28.657460836931516</v>
      </c>
      <c r="AG54" s="31">
        <v>25.136424817024498</v>
      </c>
      <c r="AH54" s="31">
        <v>277.86092425842293</v>
      </c>
      <c r="AI54" s="30">
        <v>269.29463105189473</v>
      </c>
      <c r="AJ54" s="37">
        <f t="shared" ref="AJ54:AJ56" si="37">(AG54-AF54)/AF54</f>
        <v>-0.12286629439860841</v>
      </c>
      <c r="AK54" s="38">
        <f t="shared" si="32"/>
        <v>-3.0829427453286557E-2</v>
      </c>
      <c r="AL54" s="49">
        <f>kWh_in_MMBtu*(AI54-AH54)*Elec_source_E+(AG54-AF54)*Gas_source_E</f>
        <v>-3.9296388256183996</v>
      </c>
      <c r="AM54" s="50">
        <f>(AI54-AH54)*Elec_emissions/1000+(AG54-AF54)*Gas_emissions</f>
        <v>-530.04768524862379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1059</v>
      </c>
      <c r="F55" s="30">
        <v>38.838651006106545</v>
      </c>
      <c r="G55" s="31">
        <v>34.410471890023729</v>
      </c>
      <c r="H55" s="31">
        <v>320.61721666388678</v>
      </c>
      <c r="I55" s="30">
        <v>693.2243475308718</v>
      </c>
      <c r="J55" s="37">
        <f t="shared" si="35"/>
        <v>-0.11401475080549477</v>
      </c>
      <c r="K55" s="38">
        <f t="shared" si="30"/>
        <v>1.1621557156040092</v>
      </c>
      <c r="L55" s="49">
        <f>kWh_in_MMBtu*(I55-H55)*Elec_source_E+(G55-F55)*Gas_source_E</f>
        <v>-0.83763423482483246</v>
      </c>
      <c r="M55" s="50">
        <f>(I55-H55)*Elec_emissions/1000+(G55-F55)*Gas_emissions</f>
        <v>-109.17156178357777</v>
      </c>
      <c r="O55" s="16">
        <v>3</v>
      </c>
      <c r="P55" s="17" t="s">
        <v>24</v>
      </c>
      <c r="Q55" s="18">
        <v>794</v>
      </c>
      <c r="R55" s="18">
        <v>440</v>
      </c>
      <c r="S55" s="30">
        <v>52.812962734760866</v>
      </c>
      <c r="T55" s="31">
        <v>47.349856005601183</v>
      </c>
      <c r="U55" s="31">
        <v>375.90879525004209</v>
      </c>
      <c r="V55" s="30">
        <v>352.61273338828369</v>
      </c>
      <c r="W55" s="37">
        <f t="shared" si="36"/>
        <v>-0.10344253467840257</v>
      </c>
      <c r="X55" s="38">
        <f t="shared" si="31"/>
        <v>-6.1972643779889834E-2</v>
      </c>
      <c r="Y55" s="49">
        <f>kWh_in_MMBtu*(V55-U55)*Elec_source_E+(T55-S55)*Gas_source_E</f>
        <v>-6.2041907881316467</v>
      </c>
      <c r="Z55" s="50">
        <f>(V55-U55)*Elec_emissions/1000+(T55-S55)*Gas_emissions</f>
        <v>-836.94916313347017</v>
      </c>
      <c r="AB55" s="16">
        <v>3</v>
      </c>
      <c r="AC55" s="17" t="s">
        <v>24</v>
      </c>
      <c r="AD55" s="18">
        <v>661</v>
      </c>
      <c r="AE55" s="18">
        <v>619</v>
      </c>
      <c r="AF55" s="30">
        <v>28.905376110132675</v>
      </c>
      <c r="AG55" s="31">
        <v>25.212848286059103</v>
      </c>
      <c r="AH55" s="31">
        <v>281.31464060910764</v>
      </c>
      <c r="AI55" s="30">
        <v>261.5032758486081</v>
      </c>
      <c r="AJ55" s="37">
        <f t="shared" si="37"/>
        <v>-0.12774536508380424</v>
      </c>
      <c r="AK55" s="38">
        <f t="shared" si="32"/>
        <v>-7.0424222207573745E-2</v>
      </c>
      <c r="AL55" s="49">
        <f>kWh_in_MMBtu*(AI55-AH55)*Elec_source_E+(AG55-AF55)*Gas_source_E</f>
        <v>-4.2369530908355575</v>
      </c>
      <c r="AM55" s="50">
        <f>(AI55-AH55)*Elec_emissions/1000+(AG55-AF55)*Gas_emissions</f>
        <v>-571.60731450058142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1446</v>
      </c>
      <c r="F56" s="39">
        <v>41.480988668581517</v>
      </c>
      <c r="G56" s="40">
        <v>36.799014004826809</v>
      </c>
      <c r="H56" s="40">
        <v>332.07645985610628</v>
      </c>
      <c r="I56" s="39">
        <v>757.64995302832608</v>
      </c>
      <c r="J56" s="41">
        <f t="shared" si="35"/>
        <v>-0.11287037300779006</v>
      </c>
      <c r="K56" s="42">
        <f t="shared" si="30"/>
        <v>1.2815527284187118</v>
      </c>
      <c r="L56" s="51">
        <f>kWh_in_MMBtu*(I56-H56)*Elec_source_E+(G56-F56)*Gas_source_E</f>
        <v>-0.54722074829653966</v>
      </c>
      <c r="M56" s="52">
        <f>(I56-H56)*Elec_emissions/1000+(G56-F56)*Gas_emissions</f>
        <v>-69.466416499534489</v>
      </c>
      <c r="O56" s="19">
        <v>4</v>
      </c>
      <c r="P56" s="14" t="s">
        <v>25</v>
      </c>
      <c r="Q56" s="13">
        <v>794</v>
      </c>
      <c r="R56" s="13">
        <v>787</v>
      </c>
      <c r="S56" s="39">
        <v>52.205320448731889</v>
      </c>
      <c r="T56" s="40">
        <v>47.243465234804916</v>
      </c>
      <c r="U56" s="40">
        <v>375.9824528896529</v>
      </c>
      <c r="V56" s="39">
        <v>399.45639167323765</v>
      </c>
      <c r="W56" s="41">
        <f t="shared" si="36"/>
        <v>-9.5045010188180956E-2</v>
      </c>
      <c r="X56" s="42">
        <f t="shared" si="31"/>
        <v>6.2433601895974938E-2</v>
      </c>
      <c r="Y56" s="51">
        <f>kWh_in_MMBtu*(V56-U56)*Elec_source_E+(T56-S56)*Gas_source_E</f>
        <v>-5.1571134038263589</v>
      </c>
      <c r="Z56" s="52">
        <f>(V56-U56)*Elec_emissions/1000+(T56-S56)*Gas_emissions</f>
        <v>-695.2616094559329</v>
      </c>
      <c r="AB56" s="19">
        <v>4</v>
      </c>
      <c r="AC56" s="14" t="s">
        <v>25</v>
      </c>
      <c r="AD56" s="13">
        <v>661</v>
      </c>
      <c r="AE56" s="13">
        <v>659</v>
      </c>
      <c r="AF56" s="39">
        <v>28.673630381816256</v>
      </c>
      <c r="AG56" s="40">
        <v>24.325898499526616</v>
      </c>
      <c r="AH56" s="40">
        <v>279.64244389646854</v>
      </c>
      <c r="AI56" s="39">
        <v>284.99879668352372</v>
      </c>
      <c r="AJ56" s="41">
        <f t="shared" si="37"/>
        <v>-0.15162823208625892</v>
      </c>
      <c r="AK56" s="42">
        <f t="shared" si="32"/>
        <v>1.9154291145582529E-2</v>
      </c>
      <c r="AL56" s="51">
        <f>kWh_in_MMBtu*(AI56-AH56)*Elec_source_E+(AG56-AF56)*Gas_source_E</f>
        <v>-4.6816833710566224</v>
      </c>
      <c r="AM56" s="52">
        <f>(AI56-AH56)*Elec_emissions/1000+(AG56-AF56)*Gas_emissions</f>
        <v>-631.32844974419879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50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50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50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465</v>
      </c>
      <c r="F68" s="30">
        <v>36.507307875042208</v>
      </c>
      <c r="G68" s="30">
        <v>32.566006067526985</v>
      </c>
      <c r="H68" s="30">
        <v>302.85836856589015</v>
      </c>
      <c r="I68" s="30">
        <v>587</v>
      </c>
      <c r="J68" s="32">
        <f>(G68-F68)/F68</f>
        <v>-0.10795925629481018</v>
      </c>
      <c r="K68" s="36">
        <f t="shared" ref="K68:K71" si="38">(I68-H68)/H68</f>
        <v>0.93819970298192945</v>
      </c>
      <c r="L68" s="49">
        <f>kWh_in_MMBtu*(I68-H68)*Elec_source_E+(G68-F68)*Gas_source_E</f>
        <v>-1.254037510765297</v>
      </c>
      <c r="M68" s="50">
        <f>(I68-H68)*Elec_emissions/1000+(G68-F68)*Gas_emissions</f>
        <v>-166.22943359954212</v>
      </c>
      <c r="O68" s="16">
        <v>1</v>
      </c>
      <c r="P68" s="17" t="s">
        <v>22</v>
      </c>
      <c r="Q68" s="18">
        <v>441</v>
      </c>
      <c r="R68" s="18">
        <v>155</v>
      </c>
      <c r="S68" s="30">
        <v>57.532763539503947</v>
      </c>
      <c r="T68" s="30">
        <v>51.401686357801623</v>
      </c>
      <c r="U68" s="30">
        <v>394.55597479724014</v>
      </c>
      <c r="V68" s="30">
        <v>399.37240751283207</v>
      </c>
      <c r="W68" s="32">
        <f>(T68-S68)/S68</f>
        <v>-0.10656670746387001</v>
      </c>
      <c r="X68" s="36">
        <f t="shared" ref="X68:X71" si="39">(V68-U68)/U68</f>
        <v>1.2207222861260849E-2</v>
      </c>
      <c r="Y68" s="49">
        <f>kWh_in_MMBtu*(V68-U68)*Elec_source_E+(T68-S68)*Gas_source_E</f>
        <v>-6.6313100578858215</v>
      </c>
      <c r="Z68" s="50">
        <f>(V68-U68)*Elec_emissions/1000+(T68-S68)*Gas_emissions</f>
        <v>-894.26525254177102</v>
      </c>
      <c r="AB68" s="16">
        <v>1</v>
      </c>
      <c r="AC68" s="17" t="s">
        <v>22</v>
      </c>
      <c r="AD68" s="18">
        <v>374</v>
      </c>
      <c r="AE68" s="18">
        <v>310</v>
      </c>
      <c r="AF68" s="30">
        <v>25.994580042811322</v>
      </c>
      <c r="AG68" s="30">
        <v>23.148165922389651</v>
      </c>
      <c r="AH68" s="30">
        <v>257.00956545021546</v>
      </c>
      <c r="AI68" s="30">
        <v>259.06050163286625</v>
      </c>
      <c r="AJ68" s="32">
        <f>(AG68-AF68)/AF68</f>
        <v>-0.10950029258921737</v>
      </c>
      <c r="AK68" s="36">
        <f t="shared" ref="AK68:AK71" si="40">(AI68-AH68)/AH68</f>
        <v>7.9799994177573424E-3</v>
      </c>
      <c r="AL68" s="49">
        <f>kWh_in_MMBtu*(AI68-AH68)*Elec_source_E+(AG68-AF68)*Gas_source_E</f>
        <v>-3.0806343488839523</v>
      </c>
      <c r="AM68" s="50">
        <f>(AI68-AH68)*Elec_emissions/1000+(AG68-AF68)*Gas_emissions</f>
        <v>-415.44081449241128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509</v>
      </c>
      <c r="F69" s="30">
        <v>37.69925359700359</v>
      </c>
      <c r="G69" s="31">
        <v>33.405976874389737</v>
      </c>
      <c r="H69" s="31">
        <v>311.21548130633204</v>
      </c>
      <c r="I69" s="30">
        <v>589</v>
      </c>
      <c r="J69" s="37">
        <f t="shared" ref="J69:J71" si="43">(G69-F69)/F69</f>
        <v>-0.11388227386430515</v>
      </c>
      <c r="K69" s="38">
        <f t="shared" si="38"/>
        <v>0.89257937146205879</v>
      </c>
      <c r="L69" s="49">
        <f>kWh_in_MMBtu*(I69-H69)*Elec_source_E+(G69-F69)*Gas_source_E</f>
        <v>-1.7057485481029491</v>
      </c>
      <c r="M69" s="50">
        <f>(I69-H69)*Elec_emissions/1000+(G69-F69)*Gas_emissions</f>
        <v>-227.21298804364324</v>
      </c>
      <c r="O69" s="16">
        <v>2</v>
      </c>
      <c r="P69" s="17" t="s">
        <v>23</v>
      </c>
      <c r="Q69" s="18">
        <v>441</v>
      </c>
      <c r="R69" s="18">
        <v>188</v>
      </c>
      <c r="S69" s="30">
        <v>57.665806774677577</v>
      </c>
      <c r="T69" s="31">
        <v>51.574078099932898</v>
      </c>
      <c r="U69" s="31">
        <v>402.9515313131318</v>
      </c>
      <c r="V69" s="30">
        <v>401.0171112448698</v>
      </c>
      <c r="W69" s="37">
        <f t="shared" ref="W69:W71" si="44">(T69-S69)/S69</f>
        <v>-0.10563848865493897</v>
      </c>
      <c r="X69" s="38">
        <f t="shared" si="39"/>
        <v>-4.8006271671387959E-3</v>
      </c>
      <c r="Y69" s="49">
        <f>kWh_in_MMBtu*(V69-U69)*Elec_source_E+(T69-S69)*Gas_source_E</f>
        <v>-6.6606938922563401</v>
      </c>
      <c r="Z69" s="50">
        <f>(V69-U69)*Elec_emissions/1000+(T69-S69)*Gas_emissions</f>
        <v>-898.29676196672085</v>
      </c>
      <c r="AB69" s="16">
        <v>2</v>
      </c>
      <c r="AC69" s="17" t="s">
        <v>23</v>
      </c>
      <c r="AD69" s="18">
        <v>374</v>
      </c>
      <c r="AE69" s="18">
        <v>321</v>
      </c>
      <c r="AF69" s="30">
        <v>26.005446751512263</v>
      </c>
      <c r="AG69" s="31">
        <v>22.765468991517103</v>
      </c>
      <c r="AH69" s="31">
        <v>257.48844890359641</v>
      </c>
      <c r="AI69" s="30">
        <v>255.99656807401252</v>
      </c>
      <c r="AJ69" s="37">
        <f t="shared" ref="AJ69:AJ71" si="45">(AG69-AF69)/AF69</f>
        <v>-0.12458842914539621</v>
      </c>
      <c r="AK69" s="38">
        <f t="shared" si="40"/>
        <v>-5.7939718691709203E-3</v>
      </c>
      <c r="AL69" s="49">
        <f>kWh_in_MMBtu*(AI69-AH69)*Elec_source_E+(AG69-AF69)*Gas_source_E</f>
        <v>-3.5475476305922702</v>
      </c>
      <c r="AM69" s="50">
        <f>(AI69-AH69)*Elec_emissions/1000+(AG69-AF69)*Gas_emissions</f>
        <v>-478.44592544550346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620</v>
      </c>
      <c r="F70" s="30">
        <v>39.554386272900445</v>
      </c>
      <c r="G70" s="31">
        <v>34.986439565251757</v>
      </c>
      <c r="H70" s="31">
        <v>326.52553583991761</v>
      </c>
      <c r="I70" s="30">
        <v>746</v>
      </c>
      <c r="J70" s="37">
        <f t="shared" si="43"/>
        <v>-0.11548521259141076</v>
      </c>
      <c r="K70" s="38">
        <f t="shared" si="38"/>
        <v>1.28466051845248</v>
      </c>
      <c r="L70" s="49">
        <f>kWh_in_MMBtu*(I70-H70)*Elec_source_E+(G70-F70)*Gas_source_E</f>
        <v>-0.48822564691006942</v>
      </c>
      <c r="M70" s="50">
        <f>(I70-H70)*Elec_emissions/1000+(G70-F70)*Gas_emissions</f>
        <v>-61.572295135597187</v>
      </c>
      <c r="O70" s="16">
        <v>3</v>
      </c>
      <c r="P70" s="17" t="s">
        <v>24</v>
      </c>
      <c r="Q70" s="18">
        <v>441</v>
      </c>
      <c r="R70" s="18">
        <v>265</v>
      </c>
      <c r="S70" s="30">
        <v>57.378643600726058</v>
      </c>
      <c r="T70" s="31">
        <v>51.56196034276897</v>
      </c>
      <c r="U70" s="31">
        <v>414.58353712574353</v>
      </c>
      <c r="V70" s="30">
        <v>396.47853494219879</v>
      </c>
      <c r="W70" s="37">
        <f t="shared" si="44"/>
        <v>-0.10137366261971875</v>
      </c>
      <c r="X70" s="38">
        <f t="shared" si="39"/>
        <v>-4.3670335559063647E-2</v>
      </c>
      <c r="Y70" s="49">
        <f>kWh_in_MMBtu*(V70-U70)*Elec_source_E+(T70-S70)*Gas_source_E</f>
        <v>-6.5340144293067777</v>
      </c>
      <c r="Z70" s="50">
        <f>(V70-U70)*Elec_emissions/1000+(T70-S70)*Gas_emissions</f>
        <v>-881.37711209456597</v>
      </c>
      <c r="AB70" s="16">
        <v>3</v>
      </c>
      <c r="AC70" s="17" t="s">
        <v>24</v>
      </c>
      <c r="AD70" s="18">
        <v>374</v>
      </c>
      <c r="AE70" s="18">
        <v>355</v>
      </c>
      <c r="AF70" s="30">
        <v>26.248954746495421</v>
      </c>
      <c r="AG70" s="31">
        <v>22.613163491893829</v>
      </c>
      <c r="AH70" s="31">
        <v>260.79209826035759</v>
      </c>
      <c r="AI70" s="30">
        <v>249.34666972751046</v>
      </c>
      <c r="AJ70" s="37">
        <f t="shared" si="45"/>
        <v>-0.13851184893703314</v>
      </c>
      <c r="AK70" s="38">
        <f t="shared" si="40"/>
        <v>-4.388717529861956E-2</v>
      </c>
      <c r="AL70" s="49">
        <f>kWh_in_MMBtu*(AI70-AH70)*Elec_source_E+(AG70-AF70)*Gas_source_E</f>
        <v>-4.0855456606151899</v>
      </c>
      <c r="AM70" s="50">
        <f>(AI70-AH70)*Elec_emissions/1000+(AG70-AF70)*Gas_emissions</f>
        <v>-551.10296751319379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809</v>
      </c>
      <c r="F71" s="39">
        <v>41.506800081580508</v>
      </c>
      <c r="G71" s="40">
        <v>36.052987030091849</v>
      </c>
      <c r="H71" s="40">
        <v>334.9408890680254</v>
      </c>
      <c r="I71" s="39">
        <v>1062</v>
      </c>
      <c r="J71" s="41">
        <f t="shared" si="43"/>
        <v>-0.13139565181534918</v>
      </c>
      <c r="K71" s="42">
        <f t="shared" si="38"/>
        <v>2.1707087270085776</v>
      </c>
      <c r="L71" s="51">
        <f>kWh_in_MMBtu*(I71-H71)*Elec_source_E+(G71-F71)*Gas_source_E</f>
        <v>1.839139214901671</v>
      </c>
      <c r="M71" s="52">
        <f>(I71-H71)*Elec_emissions/1000+(G71-F71)*Gas_emissions</f>
        <v>255.43342872625817</v>
      </c>
      <c r="O71" s="19">
        <v>4</v>
      </c>
      <c r="P71" s="14" t="s">
        <v>25</v>
      </c>
      <c r="Q71" s="13">
        <v>441</v>
      </c>
      <c r="R71" s="13">
        <v>436</v>
      </c>
      <c r="S71" s="39">
        <v>54.416693739182989</v>
      </c>
      <c r="T71" s="40">
        <v>47.952209602749491</v>
      </c>
      <c r="U71" s="40">
        <v>397.4392851508382</v>
      </c>
      <c r="V71" s="39">
        <v>425.86860370382749</v>
      </c>
      <c r="W71" s="41">
        <f t="shared" si="44"/>
        <v>-0.11879597403358441</v>
      </c>
      <c r="X71" s="42">
        <f t="shared" si="39"/>
        <v>7.1531224051491649E-2</v>
      </c>
      <c r="Y71" s="51">
        <f>kWh_in_MMBtu*(V71-U71)*Elec_source_E+(T71-S71)*Gas_source_E</f>
        <v>-6.7419273110269256</v>
      </c>
      <c r="Z71" s="52">
        <f>(V71-U71)*Elec_emissions/1000+(T71-S71)*Gas_emissions</f>
        <v>-908.94293887967774</v>
      </c>
      <c r="AB71" s="19">
        <v>4</v>
      </c>
      <c r="AC71" s="14" t="s">
        <v>25</v>
      </c>
      <c r="AD71" s="13">
        <v>374</v>
      </c>
      <c r="AE71" s="13">
        <v>373</v>
      </c>
      <c r="AF71" s="39">
        <v>26.416415001916494</v>
      </c>
      <c r="AG71" s="40">
        <v>22.143976194491959</v>
      </c>
      <c r="AH71" s="40">
        <v>261.88646362001941</v>
      </c>
      <c r="AI71" s="39">
        <v>276.68717599988912</v>
      </c>
      <c r="AJ71" s="41">
        <f t="shared" si="45"/>
        <v>-0.16173424013495294</v>
      </c>
      <c r="AK71" s="42">
        <f t="shared" si="40"/>
        <v>5.6515759445072346E-2</v>
      </c>
      <c r="AL71" s="51">
        <f>kWh_in_MMBtu*(AI71-AH71)*Elec_source_E+(AG71-AF71)*Gas_source_E</f>
        <v>-4.4985038968480522</v>
      </c>
      <c r="AM71" s="52">
        <f>(AI71-AH71)*Elec_emissions/1000+(AG71-AF71)*Gas_emissions</f>
        <v>-606.52826889107621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2:BM71"/>
  <sheetViews>
    <sheetView topLeftCell="AV1" workbookViewId="0">
      <selection activeCell="BJ14" sqref="BJ14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51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51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51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51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51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4494</v>
      </c>
      <c r="F8" s="30">
        <v>32.939656191278075</v>
      </c>
      <c r="G8" s="30">
        <v>29.356795732007669</v>
      </c>
      <c r="H8" s="30">
        <v>285.54232321568071</v>
      </c>
      <c r="I8" s="30">
        <v>282.22961685750374</v>
      </c>
      <c r="J8" s="32">
        <f>(G8-F8)/F8</f>
        <v>-0.10877042669981159</v>
      </c>
      <c r="K8" s="36">
        <f>(I8-H8)/H8</f>
        <v>-1.1601454806665412E-2</v>
      </c>
      <c r="L8" s="49">
        <f>kWh_in_MMBtu*(I8-H8)*Elec_source_E+(G8-F8)*Gas_source_E</f>
        <v>-3.940783281975424</v>
      </c>
      <c r="M8" s="50">
        <f>(I8-H8)*Elec_emissions/1000+(G8-F8)*Gas_emissions</f>
        <v>-531.49716255753913</v>
      </c>
      <c r="N8" s="6"/>
      <c r="O8" s="16">
        <v>1</v>
      </c>
      <c r="P8" s="17" t="s">
        <v>22</v>
      </c>
      <c r="Q8" s="18">
        <v>7241</v>
      </c>
      <c r="R8" s="18">
        <v>3892</v>
      </c>
      <c r="S8" s="30">
        <v>31.099176346864432</v>
      </c>
      <c r="T8" s="30">
        <v>27.709169426966028</v>
      </c>
      <c r="U8" s="30">
        <v>275.44570969322967</v>
      </c>
      <c r="V8" s="30">
        <v>275.14682236422152</v>
      </c>
      <c r="W8" s="32">
        <f>(T8-S8)/S8</f>
        <v>-0.10900632486494134</v>
      </c>
      <c r="X8" s="36">
        <f>(V8-U8)/U8</f>
        <v>-1.0851043181650229E-3</v>
      </c>
      <c r="Y8" s="49">
        <f>kWh_in_MMBtu*(V8-U8)*Elec_source_E+(T8-S8)*Gas_source_E</f>
        <v>-3.698307389570942</v>
      </c>
      <c r="Z8" s="50">
        <f>(V8-U8)*Elec_emissions/1000+(T8-S8)*Gas_emissions</f>
        <v>-498.76559940144324</v>
      </c>
      <c r="AA8" s="6"/>
      <c r="AB8" s="16">
        <v>1</v>
      </c>
      <c r="AC8" s="17" t="s">
        <v>22</v>
      </c>
      <c r="AD8" s="18">
        <v>2476</v>
      </c>
      <c r="AE8" s="18">
        <v>486</v>
      </c>
      <c r="AF8" s="30">
        <v>40.710111240570392</v>
      </c>
      <c r="AG8" s="30">
        <v>36.311362558617553</v>
      </c>
      <c r="AH8" s="30">
        <v>319.87030650618431</v>
      </c>
      <c r="AI8" s="30">
        <v>306.40308101018599</v>
      </c>
      <c r="AJ8" s="32">
        <f>(AG8-AF8)/AF8</f>
        <v>-0.10805051983177061</v>
      </c>
      <c r="AK8" s="36">
        <f>(AI8-AH8)/AH8</f>
        <v>-4.21021433439554E-2</v>
      </c>
      <c r="AL8" s="49">
        <f>kWh_in_MMBtu*(AI8-AH8)*Elec_source_E+(AG8-AF8)*Gas_source_E</f>
        <v>-4.9388143383035512</v>
      </c>
      <c r="AM8" s="50">
        <f>(AI8-AH8)*Elec_emissions/1000+(AG8-AF8)*Gas_emissions</f>
        <v>-666.19740211824887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53.97131387205868</v>
      </c>
      <c r="AU8" s="30">
        <v>474.40163350977679</v>
      </c>
      <c r="AV8" s="30">
        <v>412.64602672810088</v>
      </c>
      <c r="AW8" s="32">
        <f>(AT8-AS8)/AS8</f>
        <v>-0.1067045146018417</v>
      </c>
      <c r="AX8" s="36">
        <f>(AV8-AU8)/AU8</f>
        <v>-0.13017578865567547</v>
      </c>
      <c r="AY8" s="49">
        <f>kWh_in_MMBtu*(AV8-AU8)*Elec_source_E+(AT8-AS8)*Gas_source_E</f>
        <v>-7.6882634273388275</v>
      </c>
      <c r="AZ8" s="50">
        <f>(AV8-AU8)*Elec_emissions/1000+(AT8-AS8)*Gas_emissions</f>
        <v>-1037.4863243566301</v>
      </c>
      <c r="BA8" s="6"/>
      <c r="BB8" s="16">
        <v>1</v>
      </c>
      <c r="BC8" s="17" t="s">
        <v>22</v>
      </c>
      <c r="BD8" s="18">
        <v>72</v>
      </c>
      <c r="BE8" s="18">
        <v>10</v>
      </c>
      <c r="BF8" s="30">
        <v>80.33763010265109</v>
      </c>
      <c r="BG8" s="30">
        <v>71.707113596415326</v>
      </c>
      <c r="BH8" s="30">
        <v>544.89562911736016</v>
      </c>
      <c r="BI8" s="30">
        <v>481.60893119396144</v>
      </c>
      <c r="BJ8" s="32">
        <f>(BG8-BF8)/BF8</f>
        <v>-0.10742806945149061</v>
      </c>
      <c r="BK8" s="36">
        <f>(BI8-BH8)/BH8</f>
        <v>-0.11614462392717774</v>
      </c>
      <c r="BL8" s="49">
        <f>kWh_in_MMBtu*(BI8-BH8)*Elec_source_E+(BG8-BF8)*Gas_source_E</f>
        <v>-10.084801727460697</v>
      </c>
      <c r="BM8" s="50">
        <f>(BI8-BH8)*Elec_emissions/1000+(BG8-BF8)*Gas_emissions</f>
        <v>-1360.7047851972791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4917</v>
      </c>
      <c r="F9" s="30">
        <v>33.45488634346205</v>
      </c>
      <c r="G9" s="31">
        <v>29.511423795340416</v>
      </c>
      <c r="H9" s="31">
        <v>289.07405267568168</v>
      </c>
      <c r="I9" s="30">
        <v>281.9388605455552</v>
      </c>
      <c r="J9" s="37">
        <f t="shared" ref="J9:J11" si="0">(G9-F9)/F9</f>
        <v>-0.11787403811916665</v>
      </c>
      <c r="K9" s="38">
        <f t="shared" ref="K9:K11" si="1">(I9-H9)/H9</f>
        <v>-2.4682921431663767E-2</v>
      </c>
      <c r="L9" s="49">
        <f>kWh_in_MMBtu*(I9-H9)*Elec_source_E+(G9-F9)*Gas_source_E</f>
        <v>-4.3747625689027885</v>
      </c>
      <c r="M9" s="50">
        <f>(I9-H9)*Elec_emissions/1000+(G9-F9)*Gas_emissions</f>
        <v>-590.06356393108399</v>
      </c>
      <c r="N9" s="6"/>
      <c r="O9" s="16">
        <v>2</v>
      </c>
      <c r="P9" s="17" t="s">
        <v>23</v>
      </c>
      <c r="Q9" s="18">
        <v>7241</v>
      </c>
      <c r="R9" s="18">
        <v>4168</v>
      </c>
      <c r="S9" s="30">
        <v>31.50636360953856</v>
      </c>
      <c r="T9" s="31">
        <v>27.73805523594153</v>
      </c>
      <c r="U9" s="31">
        <v>278.4964890188628</v>
      </c>
      <c r="V9" s="30">
        <v>274.46278947523285</v>
      </c>
      <c r="W9" s="37">
        <f t="shared" ref="W9:W11" si="2">(T9-S9)/S9</f>
        <v>-0.11960467479833736</v>
      </c>
      <c r="X9" s="38">
        <f t="shared" ref="X9:X11" si="3">(V9-U9)/U9</f>
        <v>-1.4483843433145559E-2</v>
      </c>
      <c r="Y9" s="49">
        <f>kWh_in_MMBtu*(V9-U9)*Elec_source_E+(T9-S9)*Gas_source_E</f>
        <v>-4.150640363063598</v>
      </c>
      <c r="Z9" s="50">
        <f>(V9-U9)*Elec_emissions/1000+(T9-S9)*Gas_emissions</f>
        <v>-559.80633005520133</v>
      </c>
      <c r="AA9" s="6"/>
      <c r="AB9" s="16">
        <v>2</v>
      </c>
      <c r="AC9" s="17" t="s">
        <v>23</v>
      </c>
      <c r="AD9" s="18">
        <v>2476</v>
      </c>
      <c r="AE9" s="18">
        <v>621</v>
      </c>
      <c r="AF9" s="30">
        <v>39.613851389345129</v>
      </c>
      <c r="AG9" s="31">
        <v>35.27196438833834</v>
      </c>
      <c r="AH9" s="31">
        <v>314.8635778264092</v>
      </c>
      <c r="AI9" s="30">
        <v>299.74961691425671</v>
      </c>
      <c r="AJ9" s="37">
        <f t="shared" ref="AJ9:AJ11" si="4">(AG9-AF9)/AF9</f>
        <v>-0.10960527312359786</v>
      </c>
      <c r="AK9" s="38">
        <f t="shared" ref="AK9:AK11" si="5">(AI9-AH9)/AH9</f>
        <v>-4.8001617133643613E-2</v>
      </c>
      <c r="AL9" s="49">
        <f>kWh_in_MMBtu*(AI9-AH9)*Elec_source_E+(AG9-AF9)*Gas_source_E</f>
        <v>-4.894464830302625</v>
      </c>
      <c r="AM9" s="50">
        <f>(AI9-AH9)*Elec_emissions/1000+(AG9-AF9)*Gas_emissions</f>
        <v>-660.23308831426766</v>
      </c>
      <c r="AO9" s="16">
        <v>2</v>
      </c>
      <c r="AP9" s="17" t="s">
        <v>23</v>
      </c>
      <c r="AQ9" s="18">
        <v>211</v>
      </c>
      <c r="AR9" s="18">
        <v>115</v>
      </c>
      <c r="AS9" s="30">
        <v>63.237551545188019</v>
      </c>
      <c r="AT9" s="31">
        <v>56.078978488323898</v>
      </c>
      <c r="AU9" s="31">
        <v>486.90243828645021</v>
      </c>
      <c r="AV9" s="30">
        <v>422.7764090763028</v>
      </c>
      <c r="AW9" s="37">
        <f t="shared" ref="AW9:AW11" si="6">(AT9-AS9)/AS9</f>
        <v>-0.11320130020765871</v>
      </c>
      <c r="AX9" s="38">
        <f t="shared" ref="AX9:AX11" si="7">(AV9-AU9)/AU9</f>
        <v>-0.13170200879631114</v>
      </c>
      <c r="AY9" s="49">
        <f>kWh_in_MMBtu*(AV9-AU9)*Elec_source_E+(AT9-AS9)*Gas_source_E</f>
        <v>-8.4893691336515218</v>
      </c>
      <c r="AZ9" s="50">
        <f>(AV9-AU9)*Elec_emissions/1000+(AT9-AS9)*Gas_emissions</f>
        <v>-1145.5494858305801</v>
      </c>
      <c r="BA9" s="6"/>
      <c r="BB9" s="16">
        <v>2</v>
      </c>
      <c r="BC9" s="17" t="s">
        <v>23</v>
      </c>
      <c r="BD9" s="18">
        <v>72</v>
      </c>
      <c r="BE9" s="18">
        <v>13</v>
      </c>
      <c r="BF9" s="30">
        <v>100.51019121279415</v>
      </c>
      <c r="BG9" s="31">
        <v>87.883397459162751</v>
      </c>
      <c r="BH9" s="31">
        <v>698.43758019694064</v>
      </c>
      <c r="BI9" s="30">
        <v>582.20550939963425</v>
      </c>
      <c r="BJ9" s="37">
        <f t="shared" ref="BJ9:BJ11" si="8">(BG9-BF9)/BF9</f>
        <v>-0.12562699962333881</v>
      </c>
      <c r="BK9" s="38">
        <f t="shared" ref="BK9:BK11" si="9">(BI9-BH9)/BH9</f>
        <v>-0.1664172634647352</v>
      </c>
      <c r="BL9" s="49">
        <f>kWh_in_MMBtu*(BI9-BH9)*Elec_source_E+(BG9-BF9)*Gas_source_E</f>
        <v>-15.007569850630404</v>
      </c>
      <c r="BM9" s="50">
        <f>(BI9-BH9)*Elec_emissions/1000+(BG9-BF9)*Gas_emissions</f>
        <v>-2025.1401127230997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6426</v>
      </c>
      <c r="F10" s="30">
        <v>34.891640210185351</v>
      </c>
      <c r="G10" s="31">
        <v>30.819487696027721</v>
      </c>
      <c r="H10" s="31">
        <v>298.64747666926274</v>
      </c>
      <c r="I10" s="30">
        <v>278.07854218249253</v>
      </c>
      <c r="J10" s="37">
        <f t="shared" si="0"/>
        <v>-0.11670854364045953</v>
      </c>
      <c r="K10" s="38">
        <f t="shared" si="1"/>
        <v>-6.8873625574105521E-2</v>
      </c>
      <c r="L10" s="49">
        <f>kWh_in_MMBtu*(I10-H10)*Elec_source_E+(G10-F10)*Gas_source_E</f>
        <v>-4.6588544409447303</v>
      </c>
      <c r="M10" s="50">
        <f>(I10-H10)*Elec_emissions/1000+(G10-F10)*Gas_emissions</f>
        <v>-628.51365032493538</v>
      </c>
      <c r="N10" s="6"/>
      <c r="O10" s="16">
        <v>3</v>
      </c>
      <c r="P10" s="17" t="s">
        <v>24</v>
      </c>
      <c r="Q10" s="18">
        <v>7241</v>
      </c>
      <c r="R10" s="18">
        <v>5188</v>
      </c>
      <c r="S10" s="30">
        <v>33.148385616425955</v>
      </c>
      <c r="T10" s="31">
        <v>29.266333018696095</v>
      </c>
      <c r="U10" s="31">
        <v>289.55344039437517</v>
      </c>
      <c r="V10" s="30">
        <v>272.24679656439918</v>
      </c>
      <c r="W10" s="37">
        <f t="shared" si="2"/>
        <v>-0.11711136230435892</v>
      </c>
      <c r="X10" s="38">
        <f t="shared" si="3"/>
        <v>-5.977011983143473E-2</v>
      </c>
      <c r="Y10" s="49">
        <f>kWh_in_MMBtu*(V10-U10)*Elec_source_E+(T10-S10)*Gas_source_E</f>
        <v>-4.416719894274153</v>
      </c>
      <c r="Z10" s="50">
        <f>(V10-U10)*Elec_emissions/1000+(T10-S10)*Gas_emissions</f>
        <v>-595.82559199507455</v>
      </c>
      <c r="AA10" s="6"/>
      <c r="AB10" s="16">
        <v>3</v>
      </c>
      <c r="AC10" s="17" t="s">
        <v>24</v>
      </c>
      <c r="AD10" s="18">
        <v>2476</v>
      </c>
      <c r="AE10" s="18">
        <v>1069</v>
      </c>
      <c r="AF10" s="30">
        <v>37.316472478517461</v>
      </c>
      <c r="AG10" s="31">
        <v>32.983863751694614</v>
      </c>
      <c r="AH10" s="31">
        <v>304.82839566351805</v>
      </c>
      <c r="AI10" s="30">
        <v>277.98255321420089</v>
      </c>
      <c r="AJ10" s="37">
        <f t="shared" si="4"/>
        <v>-0.11610445572842037</v>
      </c>
      <c r="AK10" s="38">
        <f t="shared" si="5"/>
        <v>-8.8068706299103086E-2</v>
      </c>
      <c r="AL10" s="49">
        <f>kWh_in_MMBtu*(AI10-AH10)*Elec_source_E+(AG10-AF10)*Gas_source_E</f>
        <v>-5.0099514312430973</v>
      </c>
      <c r="AM10" s="50">
        <f>(AI10-AH10)*Elec_emissions/1000+(AG10-AF10)*Gas_emissions</f>
        <v>-675.92733776426576</v>
      </c>
      <c r="AO10" s="16">
        <v>3</v>
      </c>
      <c r="AP10" s="17" t="s">
        <v>24</v>
      </c>
      <c r="AQ10" s="18">
        <v>211</v>
      </c>
      <c r="AR10" s="18">
        <v>149</v>
      </c>
      <c r="AS10" s="30">
        <v>68.49376134342107</v>
      </c>
      <c r="AT10" s="31">
        <v>61.047815486674345</v>
      </c>
      <c r="AU10" s="31">
        <v>511.54177435533364</v>
      </c>
      <c r="AV10" s="30">
        <v>439.46454852899188</v>
      </c>
      <c r="AW10" s="37">
        <f t="shared" si="6"/>
        <v>-0.10870984029353382</v>
      </c>
      <c r="AX10" s="38">
        <f t="shared" si="7"/>
        <v>-0.14090193497330009</v>
      </c>
      <c r="AY10" s="49">
        <f>kWh_in_MMBtu*(AV10-AU10)*Elec_source_E+(AT10-AS10)*Gas_source_E</f>
        <v>-8.8877299094407398</v>
      </c>
      <c r="AZ10" s="50">
        <f>(AV10-AU10)*Elec_emissions/1000+(AT10-AS10)*Gas_emissions</f>
        <v>-1199.3543272932695</v>
      </c>
      <c r="BA10" s="6"/>
      <c r="BB10" s="16">
        <v>3</v>
      </c>
      <c r="BC10" s="17" t="s">
        <v>24</v>
      </c>
      <c r="BD10" s="18">
        <v>72</v>
      </c>
      <c r="BE10" s="18">
        <v>20</v>
      </c>
      <c r="BF10" s="30">
        <v>107.14879464637605</v>
      </c>
      <c r="BG10" s="31">
        <v>92.820868780134333</v>
      </c>
      <c r="BH10" s="31">
        <v>741.20784837094595</v>
      </c>
      <c r="BI10" s="30">
        <v>593.63821859014911</v>
      </c>
      <c r="BJ10" s="37">
        <f t="shared" si="8"/>
        <v>-0.1337198977695295</v>
      </c>
      <c r="BK10" s="38">
        <f t="shared" si="9"/>
        <v>-0.19909345280831933</v>
      </c>
      <c r="BL10" s="49">
        <f>kWh_in_MMBtu*(BI10-BH10)*Elec_source_E+(BG10-BF10)*Gas_source_E</f>
        <v>-17.197299475507176</v>
      </c>
      <c r="BM10" s="50">
        <f>(BI10-BH10)*Elec_emissions/1000+(BG10-BF10)*Gas_emissions</f>
        <v>-2320.7713440388106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8553</v>
      </c>
      <c r="F11" s="39">
        <v>39.672516123796072</v>
      </c>
      <c r="G11" s="40">
        <v>35.130208492345602</v>
      </c>
      <c r="H11" s="40">
        <v>323.59535413435981</v>
      </c>
      <c r="I11" s="39">
        <v>335.11103407672204</v>
      </c>
      <c r="J11" s="41">
        <f t="shared" si="0"/>
        <v>-0.11449507304443281</v>
      </c>
      <c r="K11" s="42">
        <f t="shared" si="1"/>
        <v>3.5586666480943385E-2</v>
      </c>
      <c r="L11" s="51">
        <f>kWh_in_MMBtu*(I11-H11)*Elec_source_E+(G11-F11)*Gas_source_E</f>
        <v>-4.8278300231957818</v>
      </c>
      <c r="M11" s="52">
        <f>(I11-H11)*Elec_emissions/1000+(G11-F11)*Gas_emissions</f>
        <v>-650.97542318702438</v>
      </c>
      <c r="N11" s="6"/>
      <c r="O11" s="19">
        <v>4</v>
      </c>
      <c r="P11" s="14" t="s">
        <v>25</v>
      </c>
      <c r="Q11" s="13">
        <v>7241</v>
      </c>
      <c r="R11" s="13">
        <v>6896</v>
      </c>
      <c r="S11" s="39">
        <v>38.625922204461268</v>
      </c>
      <c r="T11" s="40">
        <v>34.365536266819646</v>
      </c>
      <c r="U11" s="40">
        <v>317.38272143581685</v>
      </c>
      <c r="V11" s="39">
        <v>333.20893308679177</v>
      </c>
      <c r="W11" s="41">
        <f t="shared" si="2"/>
        <v>-0.11029862057635353</v>
      </c>
      <c r="X11" s="42">
        <f t="shared" si="3"/>
        <v>4.9864755016839832E-2</v>
      </c>
      <c r="Y11" s="51">
        <f>kWh_in_MMBtu*(V11-U11)*Elec_source_E+(T11-S11)*Gas_source_E</f>
        <v>-4.4743874137903834</v>
      </c>
      <c r="Z11" s="52">
        <f>(V11-U11)*Elec_emissions/1000+(T11-S11)*Gas_emissions</f>
        <v>-603.26542109280103</v>
      </c>
      <c r="AA11" s="6"/>
      <c r="AB11" s="19">
        <v>4</v>
      </c>
      <c r="AC11" s="14" t="s">
        <v>25</v>
      </c>
      <c r="AD11" s="13">
        <v>2476</v>
      </c>
      <c r="AE11" s="13">
        <v>1417</v>
      </c>
      <c r="AF11" s="39">
        <v>36.123332460833254</v>
      </c>
      <c r="AG11" s="40">
        <v>31.130910680865501</v>
      </c>
      <c r="AH11" s="40">
        <v>302.22231179145473</v>
      </c>
      <c r="AI11" s="39">
        <v>296.03100364168478</v>
      </c>
      <c r="AJ11" s="41">
        <f t="shared" si="4"/>
        <v>-0.13820490635466121</v>
      </c>
      <c r="AK11" s="42">
        <f t="shared" si="5"/>
        <v>-2.0485940012404506E-2</v>
      </c>
      <c r="AL11" s="51">
        <f>kWh_in_MMBtu*(AI11-AH11)*Elec_source_E+(AG11-AF11)*Gas_source_E</f>
        <v>-5.508023038765403</v>
      </c>
      <c r="AM11" s="52">
        <f>(AI11-AH11)*Elec_emissions/1000+(AG11-AF11)*Gas_emissions</f>
        <v>-742.88816370502514</v>
      </c>
      <c r="AO11" s="19">
        <v>4</v>
      </c>
      <c r="AP11" s="14" t="s">
        <v>25</v>
      </c>
      <c r="AQ11" s="13">
        <v>211</v>
      </c>
      <c r="AR11" s="13">
        <v>204</v>
      </c>
      <c r="AS11" s="39">
        <v>89.681780926833383</v>
      </c>
      <c r="AT11" s="40">
        <v>80.526767555194411</v>
      </c>
      <c r="AU11" s="40">
        <v>619.04557963901459</v>
      </c>
      <c r="AV11" s="39">
        <v>621.01089886883699</v>
      </c>
      <c r="AW11" s="41">
        <f t="shared" si="6"/>
        <v>-0.10208331365662847</v>
      </c>
      <c r="AX11" s="42">
        <f t="shared" si="7"/>
        <v>3.1747569071867688E-3</v>
      </c>
      <c r="AY11" s="51">
        <f>kWh_in_MMBtu*(AV11-AU11)*Elec_source_E+(AT11-AS11)*Gas_source_E</f>
        <v>-9.9579241361025854</v>
      </c>
      <c r="AZ11" s="52">
        <f>(AV11-AU11)*Elec_emissions/1000+(AT11-AS11)*Gas_emissions</f>
        <v>-1342.9293914707673</v>
      </c>
      <c r="BA11" s="6"/>
      <c r="BB11" s="19">
        <v>4</v>
      </c>
      <c r="BC11" s="14" t="s">
        <v>25</v>
      </c>
      <c r="BD11" s="13">
        <v>72</v>
      </c>
      <c r="BE11" s="13">
        <v>36</v>
      </c>
      <c r="BF11" s="39">
        <v>96.467374410830701</v>
      </c>
      <c r="BG11" s="40">
        <v>81.777058972161711</v>
      </c>
      <c r="BH11" s="40">
        <v>680.70841208183504</v>
      </c>
      <c r="BI11" s="39">
        <v>617.60323228261268</v>
      </c>
      <c r="BJ11" s="41">
        <f t="shared" si="8"/>
        <v>-0.15228273318714539</v>
      </c>
      <c r="BK11" s="42">
        <f t="shared" si="9"/>
        <v>-9.2705156391744176E-2</v>
      </c>
      <c r="BL11" s="51">
        <f>kWh_in_MMBtu*(BI11-BH11)*Elec_source_E+(BG11-BF11)*Gas_source_E</f>
        <v>-16.68803925559191</v>
      </c>
      <c r="BM11" s="52">
        <f>(BI11-BH11)*Elec_emissions/1000+(BG11-BF11)*Gas_emissions</f>
        <v>-2251.2313009124109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51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51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51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51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51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1610</v>
      </c>
      <c r="F23" s="30">
        <v>43.350557489544371</v>
      </c>
      <c r="G23" s="30">
        <v>38.628491400944377</v>
      </c>
      <c r="H23" s="30">
        <v>320.51164963533199</v>
      </c>
      <c r="I23" s="30">
        <v>315.44283772430765</v>
      </c>
      <c r="J23" s="32">
        <f>(G23-F23)/F23</f>
        <v>-0.10892745934672005</v>
      </c>
      <c r="K23" s="36">
        <f t="shared" ref="K23:K26" si="10">(I23-H23)/H23</f>
        <v>-1.5814750935859819E-2</v>
      </c>
      <c r="L23" s="49">
        <f>kWh_in_MMBtu*(I23-H23)*Elec_source_E+(G23-F23)*Gas_source_E</f>
        <v>-5.201318043905732</v>
      </c>
      <c r="M23" s="50">
        <f>(I23-H23)*Elec_emissions/1000+(G23-F23)*Gas_emissions</f>
        <v>-701.51376754282853</v>
      </c>
      <c r="N23" s="6"/>
      <c r="O23" s="16">
        <v>1</v>
      </c>
      <c r="P23" s="17" t="s">
        <v>22</v>
      </c>
      <c r="Q23" s="18">
        <v>3779</v>
      </c>
      <c r="R23" s="18">
        <v>1216</v>
      </c>
      <c r="S23" s="30">
        <v>41.696214596115617</v>
      </c>
      <c r="T23" s="30">
        <v>37.138496019075568</v>
      </c>
      <c r="U23" s="30">
        <v>307.8729052939421</v>
      </c>
      <c r="V23" s="30">
        <v>308.62516797463991</v>
      </c>
      <c r="W23" s="32">
        <f>(T23-S23)/S23</f>
        <v>-0.10930773023852966</v>
      </c>
      <c r="X23" s="36">
        <f t="shared" ref="X23:X26" si="11">(V23-U23)/U23</f>
        <v>2.4434195661991987E-3</v>
      </c>
      <c r="Y23" s="49">
        <f>kWh_in_MMBtu*(V23-U23)*Elec_source_E+(T23-S23)*Gas_source_E</f>
        <v>-4.959859627560447</v>
      </c>
      <c r="Z23" s="50">
        <f>(V23-U23)*Elec_emissions/1000+(T23-S23)*Gas_emissions</f>
        <v>-668.89084088715254</v>
      </c>
      <c r="AA23" s="6"/>
      <c r="AB23" s="16">
        <v>1</v>
      </c>
      <c r="AC23" s="17" t="s">
        <v>22</v>
      </c>
      <c r="AD23" s="18">
        <v>1341</v>
      </c>
      <c r="AE23" s="18">
        <v>340</v>
      </c>
      <c r="AF23" s="30">
        <v>45.331701766463901</v>
      </c>
      <c r="AG23" s="30">
        <v>40.432626157530109</v>
      </c>
      <c r="AH23" s="30">
        <v>338.5520638915317</v>
      </c>
      <c r="AI23" s="30">
        <v>320.81994204841084</v>
      </c>
      <c r="AJ23" s="32">
        <f>(AG23-AF23)/AF23</f>
        <v>-0.10807173386457987</v>
      </c>
      <c r="AK23" s="36">
        <f t="shared" ref="AK23:AK26" si="12">(AI23-AH23)/AH23</f>
        <v>-5.2376351333666769E-2</v>
      </c>
      <c r="AL23" s="49">
        <f>kWh_in_MMBtu*(AI23-AH23)*Elec_source_E+(AG23-AF23)*Gas_source_E</f>
        <v>-5.5298300859255161</v>
      </c>
      <c r="AM23" s="50">
        <f>(AI23-AH23)*Elec_emissions/1000+(AG23-AF23)*Gas_emissions</f>
        <v>-745.94661967316517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58.189578462461569</v>
      </c>
      <c r="AU23" s="30">
        <v>479.06306984065571</v>
      </c>
      <c r="AV23" s="30">
        <v>423.54967773033729</v>
      </c>
      <c r="AW23" s="32">
        <f>(AT23-AS23)/AS23</f>
        <v>-0.10719180157041824</v>
      </c>
      <c r="AX23" s="36">
        <f t="shared" ref="AX23:AX26" si="13">(AV23-AU23)/AU23</f>
        <v>-0.11587908900759787</v>
      </c>
      <c r="AY23" s="49">
        <f>kWh_in_MMBtu*(AV23-AU23)*Elec_source_E+(AT23-AS23)*Gas_source_E</f>
        <v>-8.2094099977739994</v>
      </c>
      <c r="AZ23" s="50">
        <f>(AV23-AU23)*Elec_emissions/1000+(AT23-AS23)*Gas_emissions</f>
        <v>-1107.7058373368868</v>
      </c>
      <c r="BA23" s="6"/>
      <c r="BB23" s="16">
        <v>1</v>
      </c>
      <c r="BC23" s="17" t="s">
        <v>22</v>
      </c>
      <c r="BD23" s="18">
        <v>46</v>
      </c>
      <c r="BE23" s="18">
        <v>9</v>
      </c>
      <c r="BF23" s="30">
        <v>82.90071981419527</v>
      </c>
      <c r="BG23" s="30">
        <v>73.98178577261676</v>
      </c>
      <c r="BH23" s="30">
        <v>553.86257883334497</v>
      </c>
      <c r="BI23" s="30">
        <v>492.9165205164893</v>
      </c>
      <c r="BJ23" s="32">
        <f>(BG23-BF23)/BF23</f>
        <v>-0.10758572496799118</v>
      </c>
      <c r="BK23" s="36">
        <f t="shared" ref="BK23:BK26" si="14">(BI23-BH23)/BH23</f>
        <v>-0.11003823086447242</v>
      </c>
      <c r="BL23" s="49">
        <f>kWh_in_MMBtu*(BI23-BH23)*Elec_source_E+(BG23-BF23)*Gas_source_E</f>
        <v>-10.374118273359525</v>
      </c>
      <c r="BM23" s="50">
        <f>(BI23-BH23)*Elec_emissions/1000+(BG23-BF23)*Gas_emissions</f>
        <v>-1399.6988729047491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1895</v>
      </c>
      <c r="F24" s="30">
        <v>43.083917994605741</v>
      </c>
      <c r="G24" s="31">
        <v>38.185177938580033</v>
      </c>
      <c r="H24" s="31">
        <v>322.08861955826188</v>
      </c>
      <c r="I24" s="30">
        <v>312.87561624585254</v>
      </c>
      <c r="J24" s="37">
        <f t="shared" ref="J24:J26" si="15">(G24-F24)/F24</f>
        <v>-0.11370228809364664</v>
      </c>
      <c r="K24" s="38">
        <f t="shared" si="10"/>
        <v>-2.8603939266916019E-2</v>
      </c>
      <c r="L24" s="49">
        <f>kWh_in_MMBtu*(I24-H24)*Elec_source_E+(G24-F24)*Gas_source_E</f>
        <v>-5.4382598149657158</v>
      </c>
      <c r="M24" s="50">
        <f>(I24-H24)*Elec_emissions/1000+(G24-F24)*Gas_emissions</f>
        <v>-733.51049505202241</v>
      </c>
      <c r="N24" s="6"/>
      <c r="O24" s="16">
        <v>2</v>
      </c>
      <c r="P24" s="17" t="s">
        <v>23</v>
      </c>
      <c r="Q24" s="18">
        <v>3779</v>
      </c>
      <c r="R24" s="18">
        <v>1378</v>
      </c>
      <c r="S24" s="30">
        <v>41.332410955158259</v>
      </c>
      <c r="T24" s="31">
        <v>36.502006733100977</v>
      </c>
      <c r="U24" s="31">
        <v>308.66552224261369</v>
      </c>
      <c r="V24" s="30">
        <v>305.07562021588348</v>
      </c>
      <c r="W24" s="37">
        <f t="shared" ref="W24:W26" si="16">(T24-S24)/S24</f>
        <v>-0.11686722623797127</v>
      </c>
      <c r="X24" s="38">
        <f t="shared" si="11"/>
        <v>-1.1630395259722341E-2</v>
      </c>
      <c r="Y24" s="49">
        <f>kWh_in_MMBtu*(V24-U24)*Elec_source_E+(T24-S24)*Gas_source_E</f>
        <v>-5.3035736023435671</v>
      </c>
      <c r="Z24" s="50">
        <f>(V24-U24)*Elec_emissions/1000+(T24-S24)*Gas_emissions</f>
        <v>-715.28913818928618</v>
      </c>
      <c r="AA24" s="6"/>
      <c r="AB24" s="16">
        <v>2</v>
      </c>
      <c r="AC24" s="17" t="s">
        <v>23</v>
      </c>
      <c r="AD24" s="18">
        <v>1341</v>
      </c>
      <c r="AE24" s="18">
        <v>454</v>
      </c>
      <c r="AF24" s="30">
        <v>43.55760382710757</v>
      </c>
      <c r="AG24" s="31">
        <v>38.966745235976894</v>
      </c>
      <c r="AH24" s="31">
        <v>330.73200223989295</v>
      </c>
      <c r="AI24" s="30">
        <v>312.68949066587356</v>
      </c>
      <c r="AJ24" s="37">
        <f t="shared" ref="AJ24:AJ26" si="17">(AG24-AF24)/AF24</f>
        <v>-0.10539740912638561</v>
      </c>
      <c r="AK24" s="38">
        <f t="shared" si="12"/>
        <v>-5.4553268059413379E-2</v>
      </c>
      <c r="AL24" s="49">
        <f>kWh_in_MMBtu*(AI24-AH24)*Elec_source_E+(AG24-AF24)*Gas_source_E</f>
        <v>-5.197196526543876</v>
      </c>
      <c r="AM24" s="50">
        <f>(AI24-AH24)*Elec_emissions/1000+(AG24-AF24)*Gas_emissions</f>
        <v>-701.0900247248336</v>
      </c>
      <c r="AO24" s="16">
        <v>2</v>
      </c>
      <c r="AP24" s="17" t="s">
        <v>23</v>
      </c>
      <c r="AQ24" s="18">
        <v>133</v>
      </c>
      <c r="AR24" s="18">
        <v>51</v>
      </c>
      <c r="AS24" s="30">
        <v>71.832303980301887</v>
      </c>
      <c r="AT24" s="31">
        <v>64.272692838990267</v>
      </c>
      <c r="AU24" s="31">
        <v>514.68666538801892</v>
      </c>
      <c r="AV24" s="30">
        <v>457.82103664935994</v>
      </c>
      <c r="AW24" s="37">
        <f t="shared" ref="AW24:AW26" si="18">(AT24-AS24)/AS24</f>
        <v>-0.10523971420135214</v>
      </c>
      <c r="AX24" s="38">
        <f t="shared" si="13"/>
        <v>-0.11048591806004603</v>
      </c>
      <c r="AY24" s="49">
        <f>kWh_in_MMBtu*(AV24-AU24)*Elec_source_E+(AT24-AS24)*Gas_source_E</f>
        <v>-8.8487717908644505</v>
      </c>
      <c r="AZ24" s="50">
        <f>(AV24-AU24)*Elec_emissions/1000+(AT24-AS24)*Gas_emissions</f>
        <v>-1193.9454619588184</v>
      </c>
      <c r="BA24" s="6"/>
      <c r="BB24" s="16">
        <v>2</v>
      </c>
      <c r="BC24" s="17" t="s">
        <v>23</v>
      </c>
      <c r="BD24" s="18">
        <v>46</v>
      </c>
      <c r="BE24" s="18">
        <v>12</v>
      </c>
      <c r="BF24" s="30">
        <v>104.11355525563086</v>
      </c>
      <c r="BG24" s="31">
        <v>91.028103622842195</v>
      </c>
      <c r="BH24" s="31">
        <v>717.95795507389437</v>
      </c>
      <c r="BI24" s="30">
        <v>599.59887474818629</v>
      </c>
      <c r="BJ24" s="37">
        <f t="shared" ref="BJ24:BJ26" si="19">(BG24-BF24)/BF24</f>
        <v>-0.12568441833207833</v>
      </c>
      <c r="BK24" s="38">
        <f t="shared" si="14"/>
        <v>-0.16485516942775041</v>
      </c>
      <c r="BL24" s="49">
        <f>kWh_in_MMBtu*(BI24-BH24)*Elec_source_E+(BG24-BF24)*Gas_source_E</f>
        <v>-15.530278412126647</v>
      </c>
      <c r="BM24" s="50">
        <f>(BI24-BH24)*Elec_emissions/1000+(BG24-BF24)*Gas_emissions</f>
        <v>-2095.6554928135129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2840</v>
      </c>
      <c r="F25" s="30">
        <v>43.20254640320249</v>
      </c>
      <c r="G25" s="31">
        <v>38.65911846425454</v>
      </c>
      <c r="H25" s="31">
        <v>328.23670311651205</v>
      </c>
      <c r="I25" s="30">
        <v>304.99670790854645</v>
      </c>
      <c r="J25" s="37">
        <f t="shared" si="15"/>
        <v>-0.10516574408704663</v>
      </c>
      <c r="K25" s="38">
        <f t="shared" si="10"/>
        <v>-7.0802548853643107E-2</v>
      </c>
      <c r="L25" s="49">
        <f>kWh_in_MMBtu*(I25-H25)*Elec_source_E+(G25-F25)*Gas_source_E</f>
        <v>-5.2011406648705609</v>
      </c>
      <c r="M25" s="50">
        <f>(I25-H25)*Elec_emissions/1000+(G25-F25)*Gas_emissions</f>
        <v>-701.6748600577306</v>
      </c>
      <c r="N25" s="6"/>
      <c r="O25" s="16">
        <v>3</v>
      </c>
      <c r="P25" s="17" t="s">
        <v>24</v>
      </c>
      <c r="Q25" s="18">
        <v>3779</v>
      </c>
      <c r="R25" s="18">
        <v>2014</v>
      </c>
      <c r="S25" s="30">
        <v>41.591405187286639</v>
      </c>
      <c r="T25" s="31">
        <v>37.220108121955676</v>
      </c>
      <c r="U25" s="31">
        <v>317.58338163770679</v>
      </c>
      <c r="V25" s="30">
        <v>299.47781509701599</v>
      </c>
      <c r="W25" s="37">
        <f t="shared" si="16"/>
        <v>-0.10510097087720302</v>
      </c>
      <c r="X25" s="38">
        <f t="shared" si="11"/>
        <v>-5.7010434385213818E-2</v>
      </c>
      <c r="Y25" s="49">
        <f>kWh_in_MMBtu*(V25-U25)*Elec_source_E+(T25-S25)*Gas_source_E</f>
        <v>-4.9585495212747519</v>
      </c>
      <c r="Z25" s="50">
        <f>(V25-U25)*Elec_emissions/1000+(T25-S25)*Gas_emissions</f>
        <v>-668.90616235381617</v>
      </c>
      <c r="AA25" s="6"/>
      <c r="AB25" s="16">
        <v>3</v>
      </c>
      <c r="AC25" s="17" t="s">
        <v>24</v>
      </c>
      <c r="AD25" s="18">
        <v>1341</v>
      </c>
      <c r="AE25" s="18">
        <v>733</v>
      </c>
      <c r="AF25" s="30">
        <v>42.35781275982616</v>
      </c>
      <c r="AG25" s="31">
        <v>37.8888693564272</v>
      </c>
      <c r="AH25" s="31">
        <v>324.0800926520069</v>
      </c>
      <c r="AI25" s="30">
        <v>294.82026178900009</v>
      </c>
      <c r="AJ25" s="37">
        <f t="shared" si="17"/>
        <v>-0.10550458374086502</v>
      </c>
      <c r="AK25" s="38">
        <f t="shared" si="12"/>
        <v>-9.0285801338700705E-2</v>
      </c>
      <c r="AL25" s="49">
        <f>kWh_in_MMBtu*(AI25-AH25)*Elec_source_E+(AG25-AF25)*Gas_source_E</f>
        <v>-5.1844000586371815</v>
      </c>
      <c r="AM25" s="50">
        <f>(AI25-AH25)*Elec_emissions/1000+(AG25-AF25)*Gas_emissions</f>
        <v>-699.47847437445898</v>
      </c>
      <c r="AO25" s="16">
        <v>3</v>
      </c>
      <c r="AP25" s="17" t="s">
        <v>24</v>
      </c>
      <c r="AQ25" s="18">
        <v>133</v>
      </c>
      <c r="AR25" s="18">
        <v>75</v>
      </c>
      <c r="AS25" s="30">
        <v>77.580947444273889</v>
      </c>
      <c r="AT25" s="31">
        <v>70.258041343923281</v>
      </c>
      <c r="AU25" s="31">
        <v>545.24604330469117</v>
      </c>
      <c r="AV25" s="30">
        <v>474.53142210677083</v>
      </c>
      <c r="AW25" s="37">
        <f t="shared" si="18"/>
        <v>-9.4390521662688173E-2</v>
      </c>
      <c r="AX25" s="38">
        <f t="shared" si="13"/>
        <v>-0.12969304787490959</v>
      </c>
      <c r="AY25" s="49">
        <f>kWh_in_MMBtu*(AV25-AU25)*Elec_source_E+(AT25-AS25)*Gas_source_E</f>
        <v>-8.7390287161069473</v>
      </c>
      <c r="AZ25" s="50">
        <f>(AV25-AU25)*Elec_emissions/1000+(AT25-AS25)*Gas_emissions</f>
        <v>-1179.2862559733155</v>
      </c>
      <c r="BA25" s="6"/>
      <c r="BB25" s="16">
        <v>3</v>
      </c>
      <c r="BC25" s="17" t="s">
        <v>24</v>
      </c>
      <c r="BD25" s="18">
        <v>46</v>
      </c>
      <c r="BE25" s="18">
        <v>18</v>
      </c>
      <c r="BF25" s="30">
        <v>114.62744036814362</v>
      </c>
      <c r="BG25" s="31">
        <v>99.372463433820229</v>
      </c>
      <c r="BH25" s="31">
        <v>785.28583726565353</v>
      </c>
      <c r="BI25" s="30">
        <v>630.51235030754481</v>
      </c>
      <c r="BJ25" s="37">
        <f t="shared" si="19"/>
        <v>-0.13308311592171729</v>
      </c>
      <c r="BK25" s="38">
        <f t="shared" si="14"/>
        <v>-0.19709191177702415</v>
      </c>
      <c r="BL25" s="49">
        <f>kWh_in_MMBtu*(BI25-BH25)*Elec_source_E+(BG25-BF25)*Gas_source_E</f>
        <v>-18.284908649773971</v>
      </c>
      <c r="BM25" s="50">
        <f>(BI25-BH25)*Elec_emissions/1000+(BG25-BF25)*Gas_emissions</f>
        <v>-2467.5222593826293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4610</v>
      </c>
      <c r="F26" s="39">
        <v>49.009909487428523</v>
      </c>
      <c r="G26" s="40">
        <v>44.380512291242994</v>
      </c>
      <c r="H26" s="40">
        <v>362.59623183334634</v>
      </c>
      <c r="I26" s="39">
        <v>381.05489900453483</v>
      </c>
      <c r="J26" s="41">
        <f t="shared" si="15"/>
        <v>-9.4458391060138785E-2</v>
      </c>
      <c r="K26" s="42">
        <f t="shared" si="10"/>
        <v>5.0906947040950841E-2</v>
      </c>
      <c r="L26" s="51">
        <f>kWh_in_MMBtu*(I26-H26)*Elec_source_E+(G26-F26)*Gas_source_E</f>
        <v>-4.8484269767026245</v>
      </c>
      <c r="M26" s="52">
        <f>(I26-H26)*Elec_emissions/1000+(G26-F26)*Gas_emissions</f>
        <v>-653.68248577236466</v>
      </c>
      <c r="N26" s="6"/>
      <c r="O26" s="19">
        <v>4</v>
      </c>
      <c r="P26" s="14" t="s">
        <v>25</v>
      </c>
      <c r="Q26" s="13">
        <v>3779</v>
      </c>
      <c r="R26" s="13">
        <v>3625</v>
      </c>
      <c r="S26" s="39">
        <v>48.175151008555929</v>
      </c>
      <c r="T26" s="40">
        <v>43.959611129018093</v>
      </c>
      <c r="U26" s="40">
        <v>357.32189768751834</v>
      </c>
      <c r="V26" s="39">
        <v>381.62315531027758</v>
      </c>
      <c r="W26" s="41">
        <f t="shared" si="16"/>
        <v>-8.7504445575876957E-2</v>
      </c>
      <c r="X26" s="42">
        <f t="shared" si="11"/>
        <v>6.800942729799038E-2</v>
      </c>
      <c r="Y26" s="51">
        <f>kWh_in_MMBtu*(V26-U26)*Elec_source_E+(T26-S26)*Gas_source_E</f>
        <v>-4.3347725269577184</v>
      </c>
      <c r="Z26" s="52">
        <f>(V26-U26)*Elec_emissions/1000+(T26-S26)*Gas_emissions</f>
        <v>-584.35033370857002</v>
      </c>
      <c r="AA26" s="6"/>
      <c r="AB26" s="19">
        <v>4</v>
      </c>
      <c r="AC26" s="14" t="s">
        <v>25</v>
      </c>
      <c r="AD26" s="13">
        <v>1341</v>
      </c>
      <c r="AE26" s="13">
        <v>835</v>
      </c>
      <c r="AF26" s="39">
        <v>42.03916471317266</v>
      </c>
      <c r="AG26" s="40">
        <v>36.637519244395691</v>
      </c>
      <c r="AH26" s="40">
        <v>322.87736303130538</v>
      </c>
      <c r="AI26" s="39">
        <v>317.7430793355457</v>
      </c>
      <c r="AJ26" s="41">
        <f t="shared" si="17"/>
        <v>-0.12849078961562727</v>
      </c>
      <c r="AK26" s="42">
        <f t="shared" si="12"/>
        <v>-1.5901652712834717E-2</v>
      </c>
      <c r="AL26" s="51">
        <f>kWh_in_MMBtu*(AI26-AH26)*Elec_source_E+(AG26-AF26)*Gas_source_E</f>
        <v>-5.9427605002749706</v>
      </c>
      <c r="AM26" s="52">
        <f>(AI26-AH26)*Elec_emissions/1000+(AG26-AF26)*Gas_emissions</f>
        <v>-801.50713240384914</v>
      </c>
      <c r="AO26" s="19">
        <v>4</v>
      </c>
      <c r="AP26" s="14" t="s">
        <v>25</v>
      </c>
      <c r="AQ26" s="13">
        <v>133</v>
      </c>
      <c r="AR26" s="13">
        <v>126</v>
      </c>
      <c r="AS26" s="39">
        <v>106.85875684463477</v>
      </c>
      <c r="AT26" s="40">
        <v>97.701173781204872</v>
      </c>
      <c r="AU26" s="40">
        <v>698.59308642738893</v>
      </c>
      <c r="AV26" s="39">
        <v>720.30064634189603</v>
      </c>
      <c r="AW26" s="41">
        <f t="shared" si="18"/>
        <v>-8.5698012346750285E-2</v>
      </c>
      <c r="AX26" s="42">
        <f t="shared" si="13"/>
        <v>3.1073253280417861E-2</v>
      </c>
      <c r="AY26" s="51">
        <f>kWh_in_MMBtu*(AV26-AU26)*Elec_source_E+(AT26-AS26)*Gas_source_E</f>
        <v>-9.7493673704646362</v>
      </c>
      <c r="AZ26" s="52">
        <f>(AV26-AU26)*Elec_emissions/1000+(AT26-AS26)*Gas_emissions</f>
        <v>-1314.6019182085015</v>
      </c>
      <c r="BA26" s="6"/>
      <c r="BB26" s="19">
        <v>4</v>
      </c>
      <c r="BC26" s="14" t="s">
        <v>25</v>
      </c>
      <c r="BD26" s="13">
        <v>46</v>
      </c>
      <c r="BE26" s="13">
        <v>24</v>
      </c>
      <c r="BF26" s="39">
        <v>113.91060137944801</v>
      </c>
      <c r="BG26" s="40">
        <v>97.412285601552455</v>
      </c>
      <c r="BH26" s="40">
        <v>777.14260889517266</v>
      </c>
      <c r="BI26" s="39">
        <v>716.90807195370724</v>
      </c>
      <c r="BJ26" s="41">
        <f t="shared" si="19"/>
        <v>-0.14483564811441876</v>
      </c>
      <c r="BK26" s="42">
        <f t="shared" si="14"/>
        <v>-7.7507700970222249E-2</v>
      </c>
      <c r="BL26" s="51">
        <f>kWh_in_MMBtu*(BI26-BH26)*Elec_source_E+(BG26-BF26)*Gas_source_E</f>
        <v>-18.62802691537653</v>
      </c>
      <c r="BM26" s="52">
        <f>(BI26-BH26)*Elec_emissions/1000+(BG26-BF26)*Gas_emissions</f>
        <v>-2512.8334360635372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51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51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51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51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51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2884</v>
      </c>
      <c r="F38" s="30">
        <v>27.127745272343045</v>
      </c>
      <c r="G38" s="30">
        <v>24.180849120707926</v>
      </c>
      <c r="H38" s="30">
        <v>266.02061186490454</v>
      </c>
      <c r="I38" s="30">
        <v>263.68825569399513</v>
      </c>
      <c r="J38" s="32">
        <f>(G38-F38)/F38</f>
        <v>-0.10863033849847829</v>
      </c>
      <c r="K38" s="36">
        <f t="shared" ref="K38:K41" si="20">(I38-H38)/H38</f>
        <v>-8.7675768977400377E-3</v>
      </c>
      <c r="L38" s="49">
        <f>kWh_in_MMBtu*(I38-H38)*Elec_source_E+(G38-F38)*Gas_source_E</f>
        <v>-3.2370866915776304</v>
      </c>
      <c r="M38" s="50">
        <f>(I38-H38)*Elec_emissions/1000+(G38-F38)*Gas_emissions</f>
        <v>-436.58498016286484</v>
      </c>
      <c r="N38" s="6"/>
      <c r="O38" s="16">
        <v>1</v>
      </c>
      <c r="P38" s="17" t="s">
        <v>22</v>
      </c>
      <c r="Q38" s="18">
        <v>3462</v>
      </c>
      <c r="R38" s="18">
        <v>2676</v>
      </c>
      <c r="S38" s="30">
        <v>26.283780789656053</v>
      </c>
      <c r="T38" s="30">
        <v>23.424393217696487</v>
      </c>
      <c r="U38" s="30">
        <v>260.71048179694264</v>
      </c>
      <c r="V38" s="30">
        <v>259.93394184767794</v>
      </c>
      <c r="W38" s="32">
        <f>(T38-S38)/S38</f>
        <v>-0.1087890511202587</v>
      </c>
      <c r="X38" s="36">
        <f t="shared" ref="X38:X41" si="21">(V38-U38)/U38</f>
        <v>-2.9785528526218561E-3</v>
      </c>
      <c r="Y38" s="49">
        <f>kWh_in_MMBtu*(V38-U38)*Elec_source_E+(T38-S38)*Gas_source_E</f>
        <v>-3.1250459839673193</v>
      </c>
      <c r="Z38" s="50">
        <f>(V38-U38)*Elec_emissions/1000+(T38-S38)*Gas_emissions</f>
        <v>-421.45906216428705</v>
      </c>
      <c r="AA38" s="6"/>
      <c r="AB38" s="16">
        <v>1</v>
      </c>
      <c r="AC38" s="17" t="s">
        <v>22</v>
      </c>
      <c r="AD38" s="18">
        <v>1135</v>
      </c>
      <c r="AE38" s="18">
        <v>146</v>
      </c>
      <c r="AF38" s="30">
        <v>29.947503166571739</v>
      </c>
      <c r="AG38" s="30">
        <v>26.713899383067762</v>
      </c>
      <c r="AH38" s="30">
        <v>276.36484410195078</v>
      </c>
      <c r="AI38" s="30">
        <v>272.82956900335984</v>
      </c>
      <c r="AJ38" s="32">
        <f>(AG38-AF38)/AF38</f>
        <v>-0.10797573892949507</v>
      </c>
      <c r="AK38" s="36">
        <f t="shared" ref="AK38:AK41" si="22">(AI38-AH38)/AH38</f>
        <v>-1.279205794093978E-2</v>
      </c>
      <c r="AL38" s="49">
        <f>kWh_in_MMBtu*(AI38-AH38)*Elec_source_E+(AG38-AF38)*Gas_source_E</f>
        <v>-3.5624762958961793</v>
      </c>
      <c r="AM38" s="50">
        <f>(AI38-AH38)*Elec_emissions/1000+(AG38-AF38)*Gas_emissions</f>
        <v>-480.48004616843582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56.908437496714306</v>
      </c>
      <c r="AT38" s="30">
        <v>50.859479338154927</v>
      </c>
      <c r="AU38" s="30">
        <v>470.96286900339044</v>
      </c>
      <c r="AV38" s="30">
        <v>404.60234975923765</v>
      </c>
      <c r="AW38" s="32">
        <f>(AT38-AS38)/AS38</f>
        <v>-0.10629281745626254</v>
      </c>
      <c r="AX38" s="36">
        <f t="shared" ref="AX38:AX41" si="23">(AV38-AU38)/AU38</f>
        <v>-0.14090393024948863</v>
      </c>
      <c r="AY38" s="49">
        <f>kWh_in_MMBtu*(AV38-AU38)*Elec_source_E+(AT38-AS38)*Gas_source_E</f>
        <v>-7.3038110393128752</v>
      </c>
      <c r="AZ38" s="50">
        <f>(AV38-AU38)*Elec_emissions/1000+(AT38-AS38)*Gas_emissions</f>
        <v>-985.68504428922699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3022</v>
      </c>
      <c r="F39" s="30">
        <v>27.41682711814191</v>
      </c>
      <c r="G39" s="31">
        <v>24.072388685665004</v>
      </c>
      <c r="H39" s="31">
        <v>268.37166874368478</v>
      </c>
      <c r="I39" s="30">
        <v>262.5394058625435</v>
      </c>
      <c r="J39" s="37">
        <f t="shared" ref="J39:J41" si="25">(G39-F39)/F39</f>
        <v>-0.12198488242513909</v>
      </c>
      <c r="K39" s="38">
        <f t="shared" si="20"/>
        <v>-2.1732036427107092E-2</v>
      </c>
      <c r="L39" s="49">
        <f>kWh_in_MMBtu*(I39-H39)*Elec_source_E+(G39-F39)*Gas_source_E</f>
        <v>-3.7078773004416745</v>
      </c>
      <c r="M39" s="50">
        <f>(I39-H39)*Elec_emissions/1000+(G39-F39)*Gas_emissions</f>
        <v>-500.11255980328457</v>
      </c>
      <c r="N39" s="6"/>
      <c r="O39" s="16">
        <v>2</v>
      </c>
      <c r="P39" s="17" t="s">
        <v>23</v>
      </c>
      <c r="Q39" s="18">
        <v>3462</v>
      </c>
      <c r="R39" s="18">
        <v>2790</v>
      </c>
      <c r="S39" s="30">
        <v>26.653211909802337</v>
      </c>
      <c r="T39" s="31">
        <v>23.40947990867075</v>
      </c>
      <c r="U39" s="31">
        <v>263.59579805745534</v>
      </c>
      <c r="V39" s="30">
        <v>259.3429038979524</v>
      </c>
      <c r="W39" s="37">
        <f t="shared" ref="W39:W41" si="26">(T39-S39)/S39</f>
        <v>-0.12170135487267969</v>
      </c>
      <c r="X39" s="38">
        <f t="shared" si="21"/>
        <v>-1.613415005415204E-2</v>
      </c>
      <c r="Y39" s="49">
        <f>kWh_in_MMBtu*(V39-U39)*Elec_source_E+(T39-S39)*Gas_source_E</f>
        <v>-3.5811987846663906</v>
      </c>
      <c r="Z39" s="50">
        <f>(V39-U39)*Elec_emissions/1000+(T39-S39)*Gas_emissions</f>
        <v>-483.01231227426052</v>
      </c>
      <c r="AA39" s="6"/>
      <c r="AB39" s="16">
        <v>2</v>
      </c>
      <c r="AC39" s="17" t="s">
        <v>23</v>
      </c>
      <c r="AD39" s="18">
        <v>1135</v>
      </c>
      <c r="AE39" s="18">
        <v>167</v>
      </c>
      <c r="AF39" s="30">
        <v>28.892512426805233</v>
      </c>
      <c r="AG39" s="31">
        <v>25.227470347452783</v>
      </c>
      <c r="AH39" s="31">
        <v>271.72426834304531</v>
      </c>
      <c r="AI39" s="30">
        <v>264.57175653560847</v>
      </c>
      <c r="AJ39" s="37">
        <f t="shared" ref="AJ39:AJ41" si="27">(AG39-AF39)/AF39</f>
        <v>-0.12685093027604552</v>
      </c>
      <c r="AK39" s="38">
        <f t="shared" si="22"/>
        <v>-2.6322683104649913E-2</v>
      </c>
      <c r="AL39" s="49">
        <f>kWh_in_MMBtu*(AI39-AH39)*Elec_source_E+(AG39-AF39)*Gas_source_E</f>
        <v>-4.0714696800417851</v>
      </c>
      <c r="AM39" s="50">
        <f>(AI39-AH39)*Elec_emissions/1000+(AG39-AF39)*Gas_emissions</f>
        <v>-549.16093783282327</v>
      </c>
      <c r="AO39" s="16">
        <v>2</v>
      </c>
      <c r="AP39" s="17" t="s">
        <v>23</v>
      </c>
      <c r="AQ39" s="18">
        <v>78</v>
      </c>
      <c r="AR39" s="18">
        <v>64</v>
      </c>
      <c r="AS39" s="30">
        <v>56.388608198456652</v>
      </c>
      <c r="AT39" s="31">
        <v>49.549612365136618</v>
      </c>
      <c r="AU39" s="31">
        <v>464.7618823148876</v>
      </c>
      <c r="AV39" s="30">
        <v>394.85022147902293</v>
      </c>
      <c r="AW39" s="37">
        <f t="shared" ref="AW39:AW41" si="28">(AT39-AS39)/AS39</f>
        <v>-0.12128328844809502</v>
      </c>
      <c r="AX39" s="38">
        <f t="shared" si="23"/>
        <v>-0.15042468734236211</v>
      </c>
      <c r="AY39" s="49">
        <f>kWh_in_MMBtu*(AV39-AU39)*Elec_source_E+(AT39-AS39)*Gas_source_E</f>
        <v>-8.2029701411849807</v>
      </c>
      <c r="AZ39" s="50">
        <f>(AV39-AU39)*Elec_emissions/1000+(AT39-AS39)*Gas_emissions</f>
        <v>-1106.9839423533922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57.26982269875343</v>
      </c>
      <c r="BG39" s="31">
        <v>50.146923495009204</v>
      </c>
      <c r="BH39" s="31">
        <v>464.19308167349618</v>
      </c>
      <c r="BI39" s="30">
        <v>373.48512521700923</v>
      </c>
      <c r="BJ39" s="37">
        <f t="shared" ref="BJ39:BJ41" si="29">(BG39-BF39)/BF39</f>
        <v>-0.12437438895544663</v>
      </c>
      <c r="BK39" s="38">
        <f t="shared" si="24"/>
        <v>-0.19540997063004281</v>
      </c>
      <c r="BL39" s="49">
        <f>kWh_in_MMBtu*(BI39-BH39)*Elec_source_E+(BG39-BF39)*Gas_source_E</f>
        <v>-8.7350671126753809</v>
      </c>
      <c r="BM39" s="50">
        <f>(BI39-BH39)*Elec_emissions/1000+(BG39-BF39)*Gas_emissions</f>
        <v>-1178.9555516381331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3586</v>
      </c>
      <c r="F40" s="30">
        <v>28.309662076284233</v>
      </c>
      <c r="G40" s="31">
        <v>24.610744979417408</v>
      </c>
      <c r="H40" s="31">
        <v>275.21373347065969</v>
      </c>
      <c r="I40" s="30">
        <v>256.76019565098375</v>
      </c>
      <c r="J40" s="37">
        <f t="shared" si="25"/>
        <v>-0.13065917519253994</v>
      </c>
      <c r="K40" s="38">
        <f t="shared" si="20"/>
        <v>-6.7051660492964682E-2</v>
      </c>
      <c r="L40" s="49">
        <f>kWh_in_MMBtu*(I40-H40)*Elec_source_E+(G40-F40)*Gas_source_E</f>
        <v>-4.2293806885884146</v>
      </c>
      <c r="M40" s="50">
        <f>(I40-H40)*Elec_emissions/1000+(G40-F40)*Gas_emissions</f>
        <v>-570.57225722923215</v>
      </c>
      <c r="N40" s="6"/>
      <c r="O40" s="16">
        <v>3</v>
      </c>
      <c r="P40" s="17" t="s">
        <v>24</v>
      </c>
      <c r="Q40" s="18">
        <v>3462</v>
      </c>
      <c r="R40" s="18">
        <v>3174</v>
      </c>
      <c r="S40" s="30">
        <v>27.791031673227021</v>
      </c>
      <c r="T40" s="31">
        <v>24.21941964189552</v>
      </c>
      <c r="U40" s="31">
        <v>271.76758605786904</v>
      </c>
      <c r="V40" s="30">
        <v>254.96788310356163</v>
      </c>
      <c r="W40" s="37">
        <f t="shared" si="26"/>
        <v>-0.12851671263331602</v>
      </c>
      <c r="X40" s="38">
        <f t="shared" si="21"/>
        <v>-6.181643365934799E-2</v>
      </c>
      <c r="Y40" s="49">
        <f>kWh_in_MMBtu*(V40-U40)*Elec_source_E+(T40-S40)*Gas_source_E</f>
        <v>-4.0729124371919623</v>
      </c>
      <c r="Z40" s="50">
        <f>(V40-U40)*Elec_emissions/1000+(T40-S40)*Gas_emissions</f>
        <v>-549.45373670129356</v>
      </c>
      <c r="AA40" s="6"/>
      <c r="AB40" s="16">
        <v>3</v>
      </c>
      <c r="AC40" s="17" t="s">
        <v>24</v>
      </c>
      <c r="AD40" s="18">
        <v>1135</v>
      </c>
      <c r="AE40" s="18">
        <v>336</v>
      </c>
      <c r="AF40" s="30">
        <v>26.318548591019585</v>
      </c>
      <c r="AG40" s="31">
        <v>22.28336045327498</v>
      </c>
      <c r="AH40" s="31">
        <v>262.82990193565519</v>
      </c>
      <c r="AI40" s="30">
        <v>241.25029016262843</v>
      </c>
      <c r="AJ40" s="37">
        <f t="shared" si="27"/>
        <v>-0.15332107406262865</v>
      </c>
      <c r="AK40" s="38">
        <f t="shared" si="22"/>
        <v>-8.2104857986477417E-2</v>
      </c>
      <c r="AL40" s="49">
        <f>kWh_in_MMBtu*(AI40-AH40)*Elec_source_E+(AG40-AF40)*Gas_source_E</f>
        <v>-4.6293834435054402</v>
      </c>
      <c r="AM40" s="50">
        <f>(AI40-AH40)*Elec_emissions/1000+(AG40-AF40)*Gas_emissions</f>
        <v>-624.54941176643774</v>
      </c>
      <c r="AO40" s="16">
        <v>3</v>
      </c>
      <c r="AP40" s="17" t="s">
        <v>24</v>
      </c>
      <c r="AQ40" s="18">
        <v>78</v>
      </c>
      <c r="AR40" s="18">
        <v>74</v>
      </c>
      <c r="AS40" s="30">
        <v>59.283775430394563</v>
      </c>
      <c r="AT40" s="31">
        <v>51.713127117840934</v>
      </c>
      <c r="AU40" s="31">
        <v>477.38204231206601</v>
      </c>
      <c r="AV40" s="30">
        <v>403.92379828124257</v>
      </c>
      <c r="AW40" s="37">
        <f t="shared" si="28"/>
        <v>-0.12770185868884773</v>
      </c>
      <c r="AX40" s="38">
        <f t="shared" si="23"/>
        <v>-0.15387726709418947</v>
      </c>
      <c r="AY40" s="49">
        <f>kWh_in_MMBtu*(AV40-AU40)*Elec_source_E+(AT40-AS40)*Gas_source_E</f>
        <v>-9.0384405783601611</v>
      </c>
      <c r="AZ40" s="50">
        <f>(AV40-AU40)*Elec_emissions/1000+(AT40-AS40)*Gas_emissions</f>
        <v>-1219.6935887662009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33.856516896961324</v>
      </c>
      <c r="BH40" s="31">
        <v>344.50594831857825</v>
      </c>
      <c r="BI40" s="30">
        <v>261.77103313358697</v>
      </c>
      <c r="BJ40" s="37">
        <f t="shared" si="29"/>
        <v>-0.15020879958973166</v>
      </c>
      <c r="BK40" s="38">
        <f t="shared" si="24"/>
        <v>-0.24015525882439348</v>
      </c>
      <c r="BL40" s="49">
        <f>kWh_in_MMBtu*(BI40-BH40)*Elec_source_E+(BG40-BF40)*Gas_source_E</f>
        <v>-7.4088169071059342</v>
      </c>
      <c r="BM40" s="50">
        <f>(BI40-BH40)*Elec_emissions/1000+(BG40-BF40)*Gas_emissions</f>
        <v>-1000.0131059444324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3943</v>
      </c>
      <c r="F41" s="39">
        <v>28.755604278413507</v>
      </c>
      <c r="G41" s="40">
        <v>24.31511832929311</v>
      </c>
      <c r="H41" s="40">
        <v>277.99706699453861</v>
      </c>
      <c r="I41" s="39">
        <v>281.39528025546292</v>
      </c>
      <c r="J41" s="41">
        <f t="shared" si="25"/>
        <v>-0.15442158356775754</v>
      </c>
      <c r="K41" s="42">
        <f t="shared" si="20"/>
        <v>1.2223917675329531E-2</v>
      </c>
      <c r="L41" s="51">
        <f>kWh_in_MMBtu*(I41-H41)*Elec_source_E+(G41-F41)*Gas_source_E</f>
        <v>-4.8037488779599018</v>
      </c>
      <c r="M41" s="52">
        <f>(I41-H41)*Elec_emissions/1000+(G41-F41)*Gas_emissions</f>
        <v>-647.81043243931435</v>
      </c>
      <c r="N41" s="6"/>
      <c r="O41" s="19">
        <v>4</v>
      </c>
      <c r="P41" s="14" t="s">
        <v>25</v>
      </c>
      <c r="Q41" s="13">
        <v>3462</v>
      </c>
      <c r="R41" s="13">
        <v>3271</v>
      </c>
      <c r="S41" s="39">
        <v>28.043239717502161</v>
      </c>
      <c r="T41" s="40">
        <v>23.733154311616705</v>
      </c>
      <c r="U41" s="40">
        <v>273.12117636935011</v>
      </c>
      <c r="V41" s="39">
        <v>279.55514049732716</v>
      </c>
      <c r="W41" s="41">
        <f t="shared" si="26"/>
        <v>-0.15369427531568236</v>
      </c>
      <c r="X41" s="42">
        <f t="shared" si="21"/>
        <v>2.3557177856015833E-2</v>
      </c>
      <c r="Y41" s="51">
        <f>kWh_in_MMBtu*(V41-U41)*Elec_source_E+(T41-S41)*Gas_source_E</f>
        <v>-4.6291119520868644</v>
      </c>
      <c r="Z41" s="52">
        <f>(V41-U41)*Elec_emissions/1000+(T41-S41)*Gas_emissions</f>
        <v>-624.2275708230834</v>
      </c>
      <c r="AA41" s="6"/>
      <c r="AB41" s="19">
        <v>4</v>
      </c>
      <c r="AC41" s="14" t="s">
        <v>25</v>
      </c>
      <c r="AD41" s="13">
        <v>1135</v>
      </c>
      <c r="AE41" s="13">
        <v>582</v>
      </c>
      <c r="AF41" s="39">
        <v>27.635841170964984</v>
      </c>
      <c r="AG41" s="40">
        <v>23.230535851745767</v>
      </c>
      <c r="AH41" s="40">
        <v>272.58834652465947</v>
      </c>
      <c r="AI41" s="39">
        <v>264.88051703623245</v>
      </c>
      <c r="AJ41" s="41">
        <f t="shared" si="27"/>
        <v>-0.15940550866414582</v>
      </c>
      <c r="AK41" s="42">
        <f t="shared" si="22"/>
        <v>-2.8276445367886413E-2</v>
      </c>
      <c r="AL41" s="51">
        <f>kWh_in_MMBtu*(AI41-AH41)*Elec_source_E+(AG41-AF41)*Gas_source_E</f>
        <v>-4.8843017666684299</v>
      </c>
      <c r="AM41" s="52">
        <f>(AI41-AH41)*Elec_emissions/1000+(AG41-AF41)*Gas_emissions</f>
        <v>-658.78706600139776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61.934358290384971</v>
      </c>
      <c r="AT41" s="40">
        <v>52.783495959331326</v>
      </c>
      <c r="AU41" s="40">
        <v>490.54576098087114</v>
      </c>
      <c r="AV41" s="39">
        <v>460.61976833543417</v>
      </c>
      <c r="AW41" s="41">
        <f t="shared" si="28"/>
        <v>-0.14775098319658017</v>
      </c>
      <c r="AX41" s="42">
        <f t="shared" si="23"/>
        <v>-6.1005506572105371E-2</v>
      </c>
      <c r="AY41" s="51">
        <f>kWh_in_MMBtu*(AV41-AU41)*Elec_source_E+(AT41-AS41)*Gas_source_E</f>
        <v>-10.294823526748511</v>
      </c>
      <c r="AZ41" s="52">
        <f>(AV41-AU41)*Elec_emissions/1000+(AT41-AS41)*Gas_emissions</f>
        <v>-1388.6891559713511</v>
      </c>
      <c r="BA41" s="6"/>
      <c r="BB41" s="19">
        <v>4</v>
      </c>
      <c r="BC41" s="14" t="s">
        <v>25</v>
      </c>
      <c r="BD41" s="13">
        <v>26</v>
      </c>
      <c r="BE41" s="13">
        <v>12</v>
      </c>
      <c r="BF41" s="39">
        <v>61.580920473596052</v>
      </c>
      <c r="BG41" s="40">
        <v>50.506605713380203</v>
      </c>
      <c r="BH41" s="40">
        <v>487.84001845515996</v>
      </c>
      <c r="BI41" s="39">
        <v>418.99355294042334</v>
      </c>
      <c r="BJ41" s="41">
        <f t="shared" si="29"/>
        <v>-0.17983353732044594</v>
      </c>
      <c r="BK41" s="42">
        <f t="shared" si="24"/>
        <v>-0.14112508795968054</v>
      </c>
      <c r="BL41" s="51">
        <f>kWh_in_MMBtu*(BI41-BH41)*Elec_source_E+(BG41-BF41)*Gas_source_E</f>
        <v>-12.808063936022666</v>
      </c>
      <c r="BM41" s="52">
        <f>(BI41-BH41)*Elec_emissions/1000+(BG41-BF41)*Gas_emissions</f>
        <v>-1728.0270306101568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51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51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51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583</v>
      </c>
      <c r="F53" s="30">
        <v>31.942213557364525</v>
      </c>
      <c r="G53" s="30">
        <v>28.459761991411714</v>
      </c>
      <c r="H53" s="30">
        <v>280.41230595817603</v>
      </c>
      <c r="I53" s="30">
        <v>617.7130676543461</v>
      </c>
      <c r="J53" s="32">
        <f>(G53-F53)/F53</f>
        <v>-0.1090234889231684</v>
      </c>
      <c r="K53" s="36">
        <f t="shared" ref="K53:K56" si="30">(I53-H53)/H53</f>
        <v>1.2028743194547213</v>
      </c>
      <c r="L53" s="49">
        <f>kWh_in_MMBtu*(I53-H53)*Elec_source_E+(G53-F53)*Gas_source_E</f>
        <v>-0.18477636658030372</v>
      </c>
      <c r="M53" s="50">
        <f>(I53-H53)*Elec_emissions/1000+(G53-F53)*Gas_emissions</f>
        <v>-21.485072688831906</v>
      </c>
      <c r="O53" s="16">
        <v>1</v>
      </c>
      <c r="P53" s="17" t="s">
        <v>22</v>
      </c>
      <c r="Q53" s="18">
        <v>794</v>
      </c>
      <c r="R53" s="18">
        <v>184</v>
      </c>
      <c r="S53" s="30">
        <v>43.12886984358331</v>
      </c>
      <c r="T53" s="30">
        <v>38.413218424238373</v>
      </c>
      <c r="U53" s="30">
        <v>316.22070911668607</v>
      </c>
      <c r="V53" s="30">
        <v>312.08710923730547</v>
      </c>
      <c r="W53" s="32">
        <f>(T53-S53)/S53</f>
        <v>-0.10933862715270126</v>
      </c>
      <c r="X53" s="36">
        <f t="shared" ref="X53:X56" si="31">(V53-U53)/U53</f>
        <v>-1.3071882265165912E-2</v>
      </c>
      <c r="Y53" s="49">
        <f>kWh_in_MMBtu*(V53-U53)*Elec_source_E+(T53-S53)*Gas_source_E</f>
        <v>-5.1843138022653887</v>
      </c>
      <c r="Z53" s="50">
        <f>(V53-U53)*Elec_emissions/1000+(T53-S53)*Gas_emissions</f>
        <v>-699.21101286832516</v>
      </c>
      <c r="AB53" s="16">
        <v>1</v>
      </c>
      <c r="AC53" s="17" t="s">
        <v>22</v>
      </c>
      <c r="AD53" s="18">
        <v>661</v>
      </c>
      <c r="AE53" s="18">
        <v>399</v>
      </c>
      <c r="AF53" s="30">
        <v>26.78345476873228</v>
      </c>
      <c r="AG53" s="30">
        <v>23.869696869506672</v>
      </c>
      <c r="AH53" s="30">
        <v>263.89915763445197</v>
      </c>
      <c r="AI53" s="30">
        <v>260.67158953450206</v>
      </c>
      <c r="AJ53" s="32">
        <f>(AG53-AF53)/AF53</f>
        <v>-0.10878947187303137</v>
      </c>
      <c r="AK53" s="36">
        <f t="shared" ref="AK53:AK56" si="32">(AI53-AH53)/AH53</f>
        <v>-1.2230308459039005E-2</v>
      </c>
      <c r="AL53" s="49">
        <f>kWh_in_MMBtu*(AI53-AH53)*Elec_source_E+(AG53-AF53)*Gas_source_E</f>
        <v>-3.2105500129737763</v>
      </c>
      <c r="AM53" s="50">
        <f>(AI53-AH53)*Elec_emissions/1000+(AG53-AF53)*Gas_emissions</f>
        <v>-433.01529520349158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663</v>
      </c>
      <c r="F54" s="30">
        <v>32.456355038161959</v>
      </c>
      <c r="G54" s="31">
        <v>28.765370154768078</v>
      </c>
      <c r="H54" s="31">
        <v>284.11393108478973</v>
      </c>
      <c r="I54" s="30">
        <v>622.23701371719869</v>
      </c>
      <c r="J54" s="37">
        <f t="shared" ref="J54:J56" si="35">(G54-F54)/F54</f>
        <v>-0.1137214847155217</v>
      </c>
      <c r="K54" s="38">
        <f t="shared" si="30"/>
        <v>1.1900968084930019</v>
      </c>
      <c r="L54" s="49">
        <f>kWh_in_MMBtu*(I54-H54)*Elec_source_E+(G54-F54)*Gas_source_E</f>
        <v>-0.40327402707212556</v>
      </c>
      <c r="M54" s="50">
        <f>(I54-H54)*Elec_emissions/1000+(G54-F54)*Gas_emissions</f>
        <v>-50.943815711377795</v>
      </c>
      <c r="O54" s="16">
        <v>2</v>
      </c>
      <c r="P54" s="17" t="s">
        <v>23</v>
      </c>
      <c r="Q54" s="18">
        <v>794</v>
      </c>
      <c r="R54" s="18">
        <v>237</v>
      </c>
      <c r="S54" s="30">
        <v>42.369178250196448</v>
      </c>
      <c r="T54" s="31">
        <v>37.862210143048344</v>
      </c>
      <c r="U54" s="31">
        <v>316.58908901563979</v>
      </c>
      <c r="V54" s="30">
        <v>308.17141849715762</v>
      </c>
      <c r="W54" s="37">
        <f t="shared" ref="W54:W56" si="36">(T54-S54)/S54</f>
        <v>-0.1063737436806957</v>
      </c>
      <c r="X54" s="38">
        <f t="shared" si="31"/>
        <v>-2.6588631164311313E-2</v>
      </c>
      <c r="Y54" s="49">
        <f>kWh_in_MMBtu*(V54-U54)*Elec_source_E+(T54-S54)*Gas_source_E</f>
        <v>-5.0027136665320615</v>
      </c>
      <c r="Z54" s="50">
        <f>(V54-U54)*Elec_emissions/1000+(T54-S54)*Gas_emissions</f>
        <v>-674.76360468464441</v>
      </c>
      <c r="AB54" s="16">
        <v>2</v>
      </c>
      <c r="AC54" s="17" t="s">
        <v>23</v>
      </c>
      <c r="AD54" s="18">
        <v>661</v>
      </c>
      <c r="AE54" s="18">
        <v>426</v>
      </c>
      <c r="AF54" s="30">
        <v>26.941474518790663</v>
      </c>
      <c r="AG54" s="31">
        <v>23.704452133119201</v>
      </c>
      <c r="AH54" s="31">
        <v>266.04676575706304</v>
      </c>
      <c r="AI54" s="30">
        <v>259.504633329927</v>
      </c>
      <c r="AJ54" s="37">
        <f t="shared" ref="AJ54:AJ56" si="37">(AG54-AF54)/AF54</f>
        <v>-0.12015015671891904</v>
      </c>
      <c r="AK54" s="38">
        <f t="shared" si="32"/>
        <v>-2.459015958536364E-2</v>
      </c>
      <c r="AL54" s="49">
        <f>kWh_in_MMBtu*(AI54-AH54)*Elec_source_E+(AG54-AF54)*Gas_source_E</f>
        <v>-3.5983935757326355</v>
      </c>
      <c r="AM54" s="50">
        <f>(AI54-AH54)*Elec_emissions/1000+(AG54-AF54)*Gas_emissions</f>
        <v>-485.35455124276075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886</v>
      </c>
      <c r="F55" s="30">
        <v>33.936790126779108</v>
      </c>
      <c r="G55" s="31">
        <v>30.196979803020117</v>
      </c>
      <c r="H55" s="31">
        <v>294.54623950981153</v>
      </c>
      <c r="I55" s="30">
        <v>634.3346544084427</v>
      </c>
      <c r="J55" s="37">
        <f t="shared" si="35"/>
        <v>-0.11019929432889862</v>
      </c>
      <c r="K55" s="38">
        <f t="shared" si="30"/>
        <v>1.1535995688286917</v>
      </c>
      <c r="L55" s="49">
        <f>kWh_in_MMBtu*(I55-H55)*Elec_source_E+(G55-F55)*Gas_source_E</f>
        <v>-0.43866493750548674</v>
      </c>
      <c r="M55" s="50">
        <f>(I55-H55)*Elec_emissions/1000+(G55-F55)*Gas_emissions</f>
        <v>-55.699762329962027</v>
      </c>
      <c r="O55" s="16">
        <v>3</v>
      </c>
      <c r="P55" s="17" t="s">
        <v>24</v>
      </c>
      <c r="Q55" s="18">
        <v>794</v>
      </c>
      <c r="R55" s="18">
        <v>370</v>
      </c>
      <c r="S55" s="30">
        <v>42.385653003026839</v>
      </c>
      <c r="T55" s="31">
        <v>38.378115136101933</v>
      </c>
      <c r="U55" s="31">
        <v>322.3090125254862</v>
      </c>
      <c r="V55" s="30">
        <v>303.07336340668525</v>
      </c>
      <c r="W55" s="37">
        <f t="shared" si="36"/>
        <v>-9.4549395443753584E-2</v>
      </c>
      <c r="X55" s="38">
        <f t="shared" si="31"/>
        <v>-5.9680767124933913E-2</v>
      </c>
      <c r="Y55" s="49">
        <f>kWh_in_MMBtu*(V55-U55)*Elec_source_E+(T55-S55)*Gas_source_E</f>
        <v>-4.5741505045930264</v>
      </c>
      <c r="Z55" s="50">
        <f>(V55-U55)*Elec_emissions/1000+(T55-S55)*Gas_emissions</f>
        <v>-617.0767002566979</v>
      </c>
      <c r="AB55" s="16">
        <v>3</v>
      </c>
      <c r="AC55" s="17" t="s">
        <v>24</v>
      </c>
      <c r="AD55" s="18">
        <v>661</v>
      </c>
      <c r="AE55" s="18">
        <v>516</v>
      </c>
      <c r="AF55" s="30">
        <v>27.878496979082144</v>
      </c>
      <c r="AG55" s="31">
        <v>24.330661831624305</v>
      </c>
      <c r="AH55" s="31">
        <v>274.63882475050957</v>
      </c>
      <c r="AI55" s="30">
        <v>255.99393601145593</v>
      </c>
      <c r="AJ55" s="37">
        <f t="shared" si="37"/>
        <v>-0.12726063209648134</v>
      </c>
      <c r="AK55" s="38">
        <f t="shared" si="32"/>
        <v>-6.7888758102541538E-2</v>
      </c>
      <c r="AL55" s="49">
        <f>kWh_in_MMBtu*(AI55-AH55)*Elec_source_E+(AG55-AF55)*Gas_source_E</f>
        <v>-4.066749940514744</v>
      </c>
      <c r="AM55" s="50">
        <f>(AI55-AH55)*Elec_emissions/1000+(AG55-AF55)*Gas_emissions</f>
        <v>-548.64143490288632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1277</v>
      </c>
      <c r="F56" s="39">
        <v>41.896781291376861</v>
      </c>
      <c r="G56" s="40">
        <v>37.680312728371433</v>
      </c>
      <c r="H56" s="40">
        <v>335.5746484737486</v>
      </c>
      <c r="I56" s="39">
        <v>769.13400714040529</v>
      </c>
      <c r="J56" s="41">
        <f t="shared" si="35"/>
        <v>-0.10063943895072569</v>
      </c>
      <c r="K56" s="42">
        <f t="shared" si="30"/>
        <v>1.291990800373507</v>
      </c>
      <c r="L56" s="51">
        <f>kWh_in_MMBtu*(I56-H56)*Elec_source_E+(G56-F56)*Gas_source_E</f>
        <v>4.5676485708030512E-2</v>
      </c>
      <c r="M56" s="52">
        <f>(I56-H56)*Elec_emissions/1000+(G56-F56)*Gas_emissions</f>
        <v>10.574428739520954</v>
      </c>
      <c r="O56" s="19">
        <v>4</v>
      </c>
      <c r="P56" s="14" t="s">
        <v>25</v>
      </c>
      <c r="Q56" s="13">
        <v>794</v>
      </c>
      <c r="R56" s="13">
        <v>713</v>
      </c>
      <c r="S56" s="39">
        <v>52.386340097089992</v>
      </c>
      <c r="T56" s="40">
        <v>48.273461022308311</v>
      </c>
      <c r="U56" s="40">
        <v>379.7622940860611</v>
      </c>
      <c r="V56" s="39">
        <v>408.74604560093974</v>
      </c>
      <c r="W56" s="41">
        <f t="shared" si="36"/>
        <v>-7.8510525208653523E-2</v>
      </c>
      <c r="X56" s="42">
        <f t="shared" si="31"/>
        <v>7.6320772141508036E-2</v>
      </c>
      <c r="Y56" s="51">
        <f>kWh_in_MMBtu*(V56-U56)*Elec_source_E+(T56-S56)*Gas_source_E</f>
        <v>-4.1727421103363138</v>
      </c>
      <c r="Z56" s="52">
        <f>(V56-U56)*Elec_emissions/1000+(T56-S56)*Gas_emissions</f>
        <v>-562.45084929027348</v>
      </c>
      <c r="AB56" s="19">
        <v>4</v>
      </c>
      <c r="AC56" s="14" t="s">
        <v>25</v>
      </c>
      <c r="AD56" s="13">
        <v>661</v>
      </c>
      <c r="AE56" s="13">
        <v>564</v>
      </c>
      <c r="AF56" s="39">
        <v>28.636044716069257</v>
      </c>
      <c r="AG56" s="40">
        <v>24.288619938341263</v>
      </c>
      <c r="AH56" s="40">
        <v>279.71331634328959</v>
      </c>
      <c r="AI56" s="39">
        <v>284.75074723516684</v>
      </c>
      <c r="AJ56" s="41">
        <f t="shared" si="37"/>
        <v>-0.15181652427328468</v>
      </c>
      <c r="AK56" s="42">
        <f t="shared" si="32"/>
        <v>1.8009263762383258E-2</v>
      </c>
      <c r="AL56" s="51">
        <f>kWh_in_MMBtu*(AI56-AH56)*Elec_source_E+(AG56-AF56)*Gas_source_E</f>
        <v>-4.6847629612924777</v>
      </c>
      <c r="AM56" s="52">
        <f>(AI56-AH56)*Elec_emissions/1000+(AG56-AF56)*Gas_emissions</f>
        <v>-631.74701780922555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51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51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51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391</v>
      </c>
      <c r="F68" s="30">
        <v>30.204623782109831</v>
      </c>
      <c r="G68" s="30">
        <v>26.894665028164994</v>
      </c>
      <c r="H68" s="30">
        <v>269.62311016271644</v>
      </c>
      <c r="I68" s="30">
        <v>583</v>
      </c>
      <c r="J68" s="32">
        <f>(G68-F68)/F68</f>
        <v>-0.10958450526721417</v>
      </c>
      <c r="K68" s="36">
        <f t="shared" ref="K68:K71" si="38">(I68-H68)/H68</f>
        <v>1.1622775571729067</v>
      </c>
      <c r="L68" s="49">
        <f>kWh_in_MMBtu*(I68-H68)*Elec_source_E+(G68-F68)*Gas_source_E</f>
        <v>-0.25288490283678611</v>
      </c>
      <c r="M68" s="50">
        <f>(I68-H68)*Elec_emissions/1000+(G68-F68)*Gas_emissions</f>
        <v>-30.913939006480746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38.542744556599956</v>
      </c>
      <c r="U68" s="30">
        <v>322.08616407049516</v>
      </c>
      <c r="V68" s="30">
        <v>324.18001323998482</v>
      </c>
      <c r="W68" s="32">
        <f>(T68-S68)/S68</f>
        <v>-0.10940684737773892</v>
      </c>
      <c r="X68" s="36">
        <f t="shared" ref="X68:X71" si="39">(V68-U68)/U68</f>
        <v>6.5008975953135834E-3</v>
      </c>
      <c r="Y68" s="49">
        <f>kWh_in_MMBtu*(V68-U68)*Elec_source_E+(T68-S68)*Gas_source_E</f>
        <v>-5.1385886190039338</v>
      </c>
      <c r="Z68" s="50">
        <f>(V68-U68)*Elec_emissions/1000+(T68-S68)*Gas_emissions</f>
        <v>-692.98099931363686</v>
      </c>
      <c r="AB68" s="16">
        <v>1</v>
      </c>
      <c r="AC68" s="17" t="s">
        <v>22</v>
      </c>
      <c r="AD68" s="18">
        <v>374</v>
      </c>
      <c r="AE68" s="18">
        <v>271</v>
      </c>
      <c r="AF68" s="30">
        <v>24.415846886692663</v>
      </c>
      <c r="AG68" s="30">
        <v>21.736843834762031</v>
      </c>
      <c r="AH68" s="30">
        <v>246.3922375836263</v>
      </c>
      <c r="AI68" s="30">
        <v>249.22459479035183</v>
      </c>
      <c r="AJ68" s="32">
        <f>(AG68-AF68)/AF68</f>
        <v>-0.10972394545080333</v>
      </c>
      <c r="AK68" s="36">
        <f t="shared" ref="AK68:AK71" si="40">(AI68-AH68)/AH68</f>
        <v>1.1495318336740303E-2</v>
      </c>
      <c r="AL68" s="49">
        <f>kWh_in_MMBtu*(AI68-AH68)*Elec_source_E+(AG68-AF68)*Gas_source_E</f>
        <v>-2.8897904975777333</v>
      </c>
      <c r="AM68" s="50">
        <f>(AI68-AH68)*Elec_emissions/1000+(AG68-AF68)*Gas_emissions</f>
        <v>-389.69520125522399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418</v>
      </c>
      <c r="F69" s="30">
        <v>30.945266506781895</v>
      </c>
      <c r="G69" s="31">
        <v>27.227905045018336</v>
      </c>
      <c r="H69" s="31">
        <v>274.6677378426316</v>
      </c>
      <c r="I69" s="30">
        <v>597</v>
      </c>
      <c r="J69" s="37">
        <f t="shared" ref="J69:J71" si="43">(G69-F69)/F69</f>
        <v>-0.12012698164835228</v>
      </c>
      <c r="K69" s="38">
        <f t="shared" si="38"/>
        <v>1.1735352127232568</v>
      </c>
      <c r="L69" s="49">
        <f>kWh_in_MMBtu*(I69-H69)*Elec_source_E+(G69-F69)*Gas_source_E</f>
        <v>-0.60107886264304655</v>
      </c>
      <c r="M69" s="50">
        <f>(I69-H69)*Elec_emissions/1000+(G69-F69)*Gas_emissions</f>
        <v>-77.781025702429531</v>
      </c>
      <c r="O69" s="16">
        <v>2</v>
      </c>
      <c r="P69" s="17" t="s">
        <v>23</v>
      </c>
      <c r="Q69" s="18">
        <v>441</v>
      </c>
      <c r="R69" s="18">
        <v>140</v>
      </c>
      <c r="S69" s="30">
        <v>43.076931986455378</v>
      </c>
      <c r="T69" s="31">
        <v>38.117584711895461</v>
      </c>
      <c r="U69" s="31">
        <v>323.10876037093971</v>
      </c>
      <c r="V69" s="30">
        <v>320.13918148593109</v>
      </c>
      <c r="W69" s="37">
        <f t="shared" ref="W69:W71" si="44">(T69-S69)/S69</f>
        <v>-0.1151276807763208</v>
      </c>
      <c r="X69" s="38">
        <f t="shared" si="39"/>
        <v>-9.1906480084273778E-3</v>
      </c>
      <c r="Y69" s="49">
        <f>kWh_in_MMBtu*(V69-U69)*Elec_source_E+(T69-S69)*Gas_source_E</f>
        <v>-5.4374804348242654</v>
      </c>
      <c r="Z69" s="50">
        <f>(V69-U69)*Elec_emissions/1000+(T69-S69)*Gas_emissions</f>
        <v>-733.34181705911033</v>
      </c>
      <c r="AB69" s="16">
        <v>2</v>
      </c>
      <c r="AC69" s="17" t="s">
        <v>23</v>
      </c>
      <c r="AD69" s="18">
        <v>374</v>
      </c>
      <c r="AE69" s="18">
        <v>278</v>
      </c>
      <c r="AF69" s="30">
        <v>24.835794682485915</v>
      </c>
      <c r="AG69" s="31">
        <v>21.743893701986693</v>
      </c>
      <c r="AH69" s="31">
        <v>250.27297829600164</v>
      </c>
      <c r="AI69" s="30">
        <v>249.65276573112388</v>
      </c>
      <c r="AJ69" s="37">
        <f t="shared" ref="AJ69:AJ71" si="45">(AG69-AF69)/AF69</f>
        <v>-0.1244937405880399</v>
      </c>
      <c r="AK69" s="38">
        <f t="shared" si="40"/>
        <v>-2.4781443410331985E-3</v>
      </c>
      <c r="AL69" s="49">
        <f>kWh_in_MMBtu*(AI69-AH69)*Elec_source_E+(AG69-AF69)*Gas_source_E</f>
        <v>-3.3768119796707525</v>
      </c>
      <c r="AM69" s="50">
        <f>(AI69-AH69)*Elec_emissions/1000+(AG69-AF69)*Gas_emissions</f>
        <v>-455.41123320271794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533</v>
      </c>
      <c r="F70" s="30">
        <v>33.928244014918583</v>
      </c>
      <c r="G70" s="31">
        <v>30.077567549400936</v>
      </c>
      <c r="H70" s="31">
        <v>296.01460041369569</v>
      </c>
      <c r="I70" s="30">
        <v>786</v>
      </c>
      <c r="J70" s="37">
        <f t="shared" si="43"/>
        <v>-0.11349471737542524</v>
      </c>
      <c r="K70" s="38">
        <f t="shared" si="38"/>
        <v>1.6552744320770814</v>
      </c>
      <c r="L70" s="49">
        <f>kWh_in_MMBtu*(I70-H70)*Elec_source_E+(G70-F70)*Gas_source_E</f>
        <v>1.0484793517128477</v>
      </c>
      <c r="M70" s="50">
        <f>(I70-H70)*Elec_emissions/1000+(G70-F70)*Gas_emissions</f>
        <v>146.38933056739222</v>
      </c>
      <c r="O70" s="16">
        <v>3</v>
      </c>
      <c r="P70" s="17" t="s">
        <v>24</v>
      </c>
      <c r="Q70" s="18">
        <v>441</v>
      </c>
      <c r="R70" s="18">
        <v>215</v>
      </c>
      <c r="S70" s="30">
        <v>44.325494510431369</v>
      </c>
      <c r="T70" s="31">
        <v>40.050509188071558</v>
      </c>
      <c r="U70" s="31">
        <v>342.01433880185704</v>
      </c>
      <c r="V70" s="30">
        <v>327.63188954903916</v>
      </c>
      <c r="W70" s="37">
        <f t="shared" si="44"/>
        <v>-9.6445293381978048E-2</v>
      </c>
      <c r="X70" s="38">
        <f t="shared" si="39"/>
        <v>-4.2052182090383708E-2</v>
      </c>
      <c r="Y70" s="49">
        <f>kWh_in_MMBtu*(V70-U70)*Elec_source_E+(T70-S70)*Gas_source_E</f>
        <v>-4.8137105367619304</v>
      </c>
      <c r="Z70" s="50">
        <f>(V70-U70)*Elec_emissions/1000+(T70-S70)*Gas_emissions</f>
        <v>-649.33492360048933</v>
      </c>
      <c r="AB70" s="16">
        <v>3</v>
      </c>
      <c r="AC70" s="17" t="s">
        <v>24</v>
      </c>
      <c r="AD70" s="18">
        <v>374</v>
      </c>
      <c r="AE70" s="18">
        <v>318</v>
      </c>
      <c r="AF70" s="30">
        <v>26.898656415751155</v>
      </c>
      <c r="AG70" s="31">
        <v>23.334855435205387</v>
      </c>
      <c r="AH70" s="31">
        <v>264.91414835880704</v>
      </c>
      <c r="AI70" s="30">
        <v>253.02045953832095</v>
      </c>
      <c r="AJ70" s="37">
        <f t="shared" si="45"/>
        <v>-0.13248992535028251</v>
      </c>
      <c r="AK70" s="38">
        <f t="shared" si="40"/>
        <v>-4.4896389619692757E-2</v>
      </c>
      <c r="AL70" s="49">
        <f>kWh_in_MMBtu*(AI70-AH70)*Elec_source_E+(AG70-AF70)*Gas_source_E</f>
        <v>-4.0118752752494506</v>
      </c>
      <c r="AM70" s="50">
        <f>(AI70-AH70)*Elec_emissions/1000+(AG70-AF70)*Gas_emissions</f>
        <v>-541.17216768521462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738</v>
      </c>
      <c r="F71" s="39">
        <v>41.742147509762049</v>
      </c>
      <c r="G71" s="40">
        <v>36.760876732025302</v>
      </c>
      <c r="H71" s="40">
        <v>337.86469698203484</v>
      </c>
      <c r="I71" s="39">
        <v>1126</v>
      </c>
      <c r="J71" s="41">
        <f t="shared" si="43"/>
        <v>-0.11933431974413389</v>
      </c>
      <c r="K71" s="42">
        <f t="shared" si="38"/>
        <v>2.3326950405234923</v>
      </c>
      <c r="L71" s="51">
        <f>kWh_in_MMBtu*(I71-H71)*Elec_source_E+(G71-F71)*Gas_source_E</f>
        <v>3.008083655671193</v>
      </c>
      <c r="M71" s="52">
        <f>(I71-H71)*Elec_emissions/1000+(G71-F71)*Gas_emissions</f>
        <v>413.70192626081973</v>
      </c>
      <c r="O71" s="19">
        <v>4</v>
      </c>
      <c r="P71" s="14" t="s">
        <v>25</v>
      </c>
      <c r="Q71" s="13">
        <v>441</v>
      </c>
      <c r="R71" s="13">
        <v>406</v>
      </c>
      <c r="S71" s="39">
        <v>54.060541382782979</v>
      </c>
      <c r="T71" s="40">
        <v>48.574172225202389</v>
      </c>
      <c r="U71" s="40">
        <v>399.33537490055147</v>
      </c>
      <c r="V71" s="39">
        <v>431.40062651474352</v>
      </c>
      <c r="W71" s="41">
        <f t="shared" si="44"/>
        <v>-0.10148564955599707</v>
      </c>
      <c r="X71" s="42">
        <f t="shared" si="39"/>
        <v>8.0296546786463446E-2</v>
      </c>
      <c r="Y71" s="51">
        <f>kWh_in_MMBtu*(V71-U71)*Elec_source_E+(T71-S71)*Gas_source_E</f>
        <v>-5.6368561818142426</v>
      </c>
      <c r="Z71" s="52">
        <f>(V71-U71)*Elec_emissions/1000+(T71-S71)*Gas_emissions</f>
        <v>-759.87339031731142</v>
      </c>
      <c r="AB71" s="19">
        <v>4</v>
      </c>
      <c r="AC71" s="14" t="s">
        <v>25</v>
      </c>
      <c r="AD71" s="13">
        <v>374</v>
      </c>
      <c r="AE71" s="13">
        <v>332</v>
      </c>
      <c r="AF71" s="39">
        <v>26.678087532513526</v>
      </c>
      <c r="AG71" s="40">
        <v>22.314497303622051</v>
      </c>
      <c r="AH71" s="40">
        <v>262.69272338288539</v>
      </c>
      <c r="AI71" s="39">
        <v>278.36690260992208</v>
      </c>
      <c r="AJ71" s="41">
        <f t="shared" si="45"/>
        <v>-0.16356458174047947</v>
      </c>
      <c r="AK71" s="42">
        <f t="shared" si="40"/>
        <v>5.9667352126046257E-2</v>
      </c>
      <c r="AL71" s="51">
        <f>kWh_in_MMBtu*(AI71-AH71)*Elec_source_E+(AG71-AF71)*Gas_source_E</f>
        <v>-4.58850772959814</v>
      </c>
      <c r="AM71" s="52">
        <f>(AI71-AH71)*Elec_emissions/1000+(AG71-AF71)*Gas_emissions</f>
        <v>-618.65750705093546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BM71"/>
  <sheetViews>
    <sheetView topLeftCell="AX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52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52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52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52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52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4272</v>
      </c>
      <c r="F8" s="30">
        <v>32.254331200391341</v>
      </c>
      <c r="G8" s="30">
        <v>28.744618981302875</v>
      </c>
      <c r="H8" s="30">
        <v>281.68799124385026</v>
      </c>
      <c r="I8" s="30">
        <v>279.32839522310661</v>
      </c>
      <c r="J8" s="32">
        <f>(G8-F8)/F8</f>
        <v>-0.10881367210137297</v>
      </c>
      <c r="K8" s="36">
        <f>(I8-H8)/H8</f>
        <v>-8.3766297964083542E-3</v>
      </c>
      <c r="L8" s="49">
        <f>kWh_in_MMBtu*(I8-H8)*Elec_source_E+(G8-F8)*Gas_source_E</f>
        <v>-3.8508478312099812</v>
      </c>
      <c r="M8" s="50">
        <f>(I8-H8)*Elec_emissions/1000+(G8-F8)*Gas_emissions</f>
        <v>-519.35854882016588</v>
      </c>
      <c r="N8" s="6"/>
      <c r="O8" s="16">
        <v>1</v>
      </c>
      <c r="P8" s="17" t="s">
        <v>22</v>
      </c>
      <c r="Q8" s="18">
        <v>7241</v>
      </c>
      <c r="R8" s="18">
        <v>3885</v>
      </c>
      <c r="S8" s="30">
        <v>31.094330800925544</v>
      </c>
      <c r="T8" s="30">
        <v>27.704846614610243</v>
      </c>
      <c r="U8" s="30">
        <v>275.33601737254315</v>
      </c>
      <c r="V8" s="30">
        <v>275.05128083172684</v>
      </c>
      <c r="W8" s="32">
        <f>(T8-S8)/S8</f>
        <v>-0.10900650051019622</v>
      </c>
      <c r="X8" s="36">
        <f>(V8-U8)/U8</f>
        <v>-1.0341420041354375E-3</v>
      </c>
      <c r="Y8" s="49">
        <f>kWh_in_MMBtu*(V8-U8)*Elec_source_E+(T8-S8)*Gas_source_E</f>
        <v>-3.6975861135616164</v>
      </c>
      <c r="Z8" s="50">
        <f>(V8-U8)*Elec_emissions/1000+(T8-S8)*Gas_emissions</f>
        <v>-498.6681823186961</v>
      </c>
      <c r="AA8" s="6"/>
      <c r="AB8" s="16">
        <v>1</v>
      </c>
      <c r="AC8" s="17" t="s">
        <v>22</v>
      </c>
      <c r="AD8" s="18">
        <v>2476</v>
      </c>
      <c r="AE8" s="18">
        <v>284</v>
      </c>
      <c r="AF8" s="30">
        <v>40.350331050369967</v>
      </c>
      <c r="AG8" s="30">
        <v>36.004716527655376</v>
      </c>
      <c r="AH8" s="30">
        <v>315.24526523215246</v>
      </c>
      <c r="AI8" s="30">
        <v>302.13611162991833</v>
      </c>
      <c r="AJ8" s="32">
        <f>(AG8-AF8)/AF8</f>
        <v>-0.10769712192174807</v>
      </c>
      <c r="AK8" s="36">
        <f>(AI8-AH8)/AH8</f>
        <v>-4.1583982530491954E-2</v>
      </c>
      <c r="AL8" s="49">
        <f>kWh_in_MMBtu*(AI8-AH8)*Elec_source_E+(AG8-AF8)*Gas_source_E</f>
        <v>-4.8770646359933787</v>
      </c>
      <c r="AM8" s="50">
        <f>(AI8-AH8)*Elec_emissions/1000+(AG8-AF8)*Gas_emissions</f>
        <v>-657.86604417669332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47.945084432142977</v>
      </c>
      <c r="AU8" s="30">
        <v>428.74772597538828</v>
      </c>
      <c r="AV8" s="30">
        <v>377.76721028109671</v>
      </c>
      <c r="AW8" s="32">
        <f>(AT8-AS8)/AS8</f>
        <v>-0.10691498467346185</v>
      </c>
      <c r="AX8" s="36">
        <f>(AV8-AU8)/AU8</f>
        <v>-0.11890562353027627</v>
      </c>
      <c r="AY8" s="49">
        <f>kWh_in_MMBtu*(AV8-AU8)*Elec_source_E+(AT8-AS8)*Gas_source_E</f>
        <v>-6.8020730788404773</v>
      </c>
      <c r="AZ8" s="50">
        <f>(AV8-AU8)*Elec_emissions/1000+(AT8-AS8)*Gas_emissions</f>
        <v>-917.8628709272316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4572</v>
      </c>
      <c r="F9" s="30">
        <v>32.423130417012416</v>
      </c>
      <c r="G9" s="31">
        <v>28.549074868108509</v>
      </c>
      <c r="H9" s="31">
        <v>283.00274108669737</v>
      </c>
      <c r="I9" s="30">
        <v>277.10924689350634</v>
      </c>
      <c r="J9" s="37">
        <f t="shared" ref="J9:J11" si="0">(G9-F9)/F9</f>
        <v>-0.119484315643723</v>
      </c>
      <c r="K9" s="38">
        <f t="shared" ref="K9:K11" si="1">(I9-H9)/H9</f>
        <v>-2.0824866114584985E-2</v>
      </c>
      <c r="L9" s="49">
        <f>kWh_in_MMBtu*(I9-H9)*Elec_source_E+(G9-F9)*Gas_source_E</f>
        <v>-4.2858154914026105</v>
      </c>
      <c r="M9" s="50">
        <f>(I9-H9)*Elec_emissions/1000+(G9-F9)*Gas_emissions</f>
        <v>-578.0553062457742</v>
      </c>
      <c r="N9" s="6"/>
      <c r="O9" s="16">
        <v>2</v>
      </c>
      <c r="P9" s="17" t="s">
        <v>23</v>
      </c>
      <c r="Q9" s="18">
        <v>7241</v>
      </c>
      <c r="R9" s="18">
        <v>4145</v>
      </c>
      <c r="S9" s="30">
        <v>31.427229500419536</v>
      </c>
      <c r="T9" s="31">
        <v>27.66048657651897</v>
      </c>
      <c r="U9" s="31">
        <v>277.78874380009626</v>
      </c>
      <c r="V9" s="30">
        <v>273.77687389785177</v>
      </c>
      <c r="W9" s="37">
        <f t="shared" ref="W9:W11" si="2">(T9-S9)/S9</f>
        <v>-0.11985602879344748</v>
      </c>
      <c r="X9" s="38">
        <f t="shared" ref="X9:X11" si="3">(V9-U9)/U9</f>
        <v>-1.4442161505044735E-2</v>
      </c>
      <c r="Y9" s="49">
        <f>kWh_in_MMBtu*(V9-U9)*Elec_source_E+(T9-S9)*Gas_source_E</f>
        <v>-4.1487003177382409</v>
      </c>
      <c r="Z9" s="50">
        <f>(V9-U9)*Elec_emissions/1000+(T9-S9)*Gas_emissions</f>
        <v>-559.54446865124658</v>
      </c>
      <c r="AA9" s="6"/>
      <c r="AB9" s="16">
        <v>2</v>
      </c>
      <c r="AC9" s="17" t="s">
        <v>23</v>
      </c>
      <c r="AD9" s="18">
        <v>2476</v>
      </c>
      <c r="AE9" s="18">
        <v>318</v>
      </c>
      <c r="AF9" s="30">
        <v>38.531646270653525</v>
      </c>
      <c r="AG9" s="31">
        <v>34.060280451440654</v>
      </c>
      <c r="AH9" s="31">
        <v>303.85082715823353</v>
      </c>
      <c r="AI9" s="30">
        <v>289.87429399242694</v>
      </c>
      <c r="AJ9" s="37">
        <f t="shared" ref="AJ9:AJ11" si="4">(AG9-AF9)/AF9</f>
        <v>-0.11604398596948484</v>
      </c>
      <c r="AK9" s="38">
        <f t="shared" ref="AK9:AK11" si="5">(AI9-AH9)/AH9</f>
        <v>-4.5998009274887244E-2</v>
      </c>
      <c r="AL9" s="49">
        <f>kWh_in_MMBtu*(AI9-AH9)*Elec_source_E+(AG9-AF9)*Gas_source_E</f>
        <v>-5.0234195961994459</v>
      </c>
      <c r="AM9" s="50">
        <f>(AI9-AH9)*Elec_emissions/1000+(AG9-AF9)*Gas_emissions</f>
        <v>-677.61265464737471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46.261323429018574</v>
      </c>
      <c r="AU9" s="31">
        <v>420.45528587762186</v>
      </c>
      <c r="AV9" s="30">
        <v>366.58999083415148</v>
      </c>
      <c r="AW9" s="37">
        <f t="shared" ref="AW9:AW11" si="6">(AT9-AS9)/AS9</f>
        <v>-0.11838862139507833</v>
      </c>
      <c r="AX9" s="38">
        <f t="shared" ref="AX9:AX11" si="7">(AV9-AU9)/AU9</f>
        <v>-0.12811182747063493</v>
      </c>
      <c r="AY9" s="49">
        <f>kWh_in_MMBtu*(AV9-AU9)*Elec_source_E+(AT9-AS9)*Gas_source_E</f>
        <v>-7.348056679600214</v>
      </c>
      <c r="AZ9" s="50">
        <f>(AV9-AU9)*Elec_emissions/1000+(AT9-AS9)*Gas_emissions</f>
        <v>-991.52489374690958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8">(BG9-BF9)/BF9</f>
        <v>#DIV/0!</v>
      </c>
      <c r="BK9" s="38" t="e">
        <f t="shared" ref="BK9:BK11" si="9">(BI9-BH9)/BH9</f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5845</v>
      </c>
      <c r="F10" s="30">
        <v>33.820029138276212</v>
      </c>
      <c r="G10" s="31">
        <v>29.769710797828655</v>
      </c>
      <c r="H10" s="31">
        <v>292.3595657364134</v>
      </c>
      <c r="I10" s="30">
        <v>272.74371756976672</v>
      </c>
      <c r="J10" s="37">
        <f t="shared" si="0"/>
        <v>-0.1197609358610387</v>
      </c>
      <c r="K10" s="38">
        <f t="shared" si="1"/>
        <v>-6.7094942206652519E-2</v>
      </c>
      <c r="L10" s="49">
        <f>kWh_in_MMBtu*(I10-H10)*Elec_source_E+(G10-F10)*Gas_source_E</f>
        <v>-4.6248515797596585</v>
      </c>
      <c r="M10" s="50">
        <f>(I10-H10)*Elec_emissions/1000+(G10-F10)*Gas_emissions</f>
        <v>-623.91823928009512</v>
      </c>
      <c r="N10" s="6"/>
      <c r="O10" s="16">
        <v>3</v>
      </c>
      <c r="P10" s="17" t="s">
        <v>24</v>
      </c>
      <c r="Q10" s="18">
        <v>7241</v>
      </c>
      <c r="R10" s="18">
        <v>5125</v>
      </c>
      <c r="S10" s="30">
        <v>33.098615375517319</v>
      </c>
      <c r="T10" s="31">
        <v>29.195241682539535</v>
      </c>
      <c r="U10" s="31">
        <v>288.74461180863403</v>
      </c>
      <c r="V10" s="30">
        <v>271.46028978385215</v>
      </c>
      <c r="W10" s="37">
        <f t="shared" si="2"/>
        <v>-0.11793163093659399</v>
      </c>
      <c r="X10" s="38">
        <f t="shared" si="3"/>
        <v>-5.9860240911567553E-2</v>
      </c>
      <c r="Y10" s="49">
        <f>kWh_in_MMBtu*(V10-U10)*Elec_source_E+(T10-S10)*Gas_source_E</f>
        <v>-4.4397209138997296</v>
      </c>
      <c r="Z10" s="50">
        <f>(V10-U10)*Elec_emissions/1000+(T10-S10)*Gas_emissions</f>
        <v>-598.92733709176707</v>
      </c>
      <c r="AA10" s="6"/>
      <c r="AB10" s="16">
        <v>3</v>
      </c>
      <c r="AC10" s="17" t="s">
        <v>24</v>
      </c>
      <c r="AD10" s="18">
        <v>2476</v>
      </c>
      <c r="AE10" s="18">
        <v>580</v>
      </c>
      <c r="AF10" s="30">
        <v>34.834617108223107</v>
      </c>
      <c r="AG10" s="31">
        <v>30.08037654451774</v>
      </c>
      <c r="AH10" s="31">
        <v>289.84426968029692</v>
      </c>
      <c r="AI10" s="30">
        <v>259.63553855097564</v>
      </c>
      <c r="AJ10" s="37">
        <f t="shared" si="4"/>
        <v>-0.13648034508130344</v>
      </c>
      <c r="AK10" s="38">
        <f t="shared" si="5"/>
        <v>-0.10422400678351176</v>
      </c>
      <c r="AL10" s="49">
        <f>kWh_in_MMBtu*(AI10-AH10)*Elec_source_E+(AG10-AF10)*Gas_source_E</f>
        <v>-5.5055327598924784</v>
      </c>
      <c r="AM10" s="50">
        <f>(AI10-AH10)*Elec_emissions/1000+(AG10-AF10)*Gas_emissions</f>
        <v>-742.79685792672194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49.816999222413656</v>
      </c>
      <c r="AU10" s="31">
        <v>437.45100342322894</v>
      </c>
      <c r="AV10" s="30">
        <v>376.26826512601798</v>
      </c>
      <c r="AW10" s="37">
        <f t="shared" si="6"/>
        <v>-0.11565853146122974</v>
      </c>
      <c r="AX10" s="38">
        <f t="shared" si="7"/>
        <v>-0.13986192240601023</v>
      </c>
      <c r="AY10" s="49">
        <f>kWh_in_MMBtu*(AV10-AU10)*Elec_source_E+(AT10-AS10)*Gas_source_E</f>
        <v>-7.7567045920024729</v>
      </c>
      <c r="AZ10" s="50">
        <f>(AV10-AU10)*Elec_emissions/1000+(AT10-AS10)*Gas_emissions</f>
        <v>-1046.710630279018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8"/>
        <v>-0.15280741546356627</v>
      </c>
      <c r="BK10" s="38">
        <f t="shared" si="9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7664</v>
      </c>
      <c r="F11" s="39">
        <v>37.167450260964614</v>
      </c>
      <c r="G11" s="40">
        <v>32.777133931831351</v>
      </c>
      <c r="H11" s="40">
        <v>308.51081075821787</v>
      </c>
      <c r="I11" s="39">
        <v>319.63089570861513</v>
      </c>
      <c r="J11" s="41">
        <f t="shared" si="0"/>
        <v>-0.11812261261688496</v>
      </c>
      <c r="K11" s="42">
        <f t="shared" si="1"/>
        <v>3.6044393138340125E-2</v>
      </c>
      <c r="L11" s="51">
        <f>kWh_in_MMBtu*(I11-H11)*Elec_source_E+(G11-F11)*Gas_source_E</f>
        <v>-4.6663946895698389</v>
      </c>
      <c r="M11" s="52">
        <f>(I11-H11)*Elec_emissions/1000+(G11-F11)*Gas_emissions</f>
        <v>-629.2078968647121</v>
      </c>
      <c r="N11" s="6"/>
      <c r="O11" s="19">
        <v>4</v>
      </c>
      <c r="P11" s="14" t="s">
        <v>25</v>
      </c>
      <c r="Q11" s="13">
        <v>7241</v>
      </c>
      <c r="R11" s="13">
        <v>6568</v>
      </c>
      <c r="S11" s="39">
        <v>36.897855616073308</v>
      </c>
      <c r="T11" s="40">
        <v>32.698849958796977</v>
      </c>
      <c r="U11" s="40">
        <v>306.92917294936598</v>
      </c>
      <c r="V11" s="39">
        <v>321.35039275249517</v>
      </c>
      <c r="W11" s="41">
        <f t="shared" si="2"/>
        <v>-0.11380080460413465</v>
      </c>
      <c r="X11" s="42">
        <f t="shared" si="3"/>
        <v>4.6985497222540834E-2</v>
      </c>
      <c r="Y11" s="51">
        <f>kWh_in_MMBtu*(V11-U11)*Elec_source_E+(T11-S11)*Gas_source_E</f>
        <v>-4.4225245588303865</v>
      </c>
      <c r="Z11" s="52">
        <f>(V11-U11)*Elec_emissions/1000+(T11-S11)*Gas_emissions</f>
        <v>-596.28537802587084</v>
      </c>
      <c r="AA11" s="6"/>
      <c r="AB11" s="19">
        <v>4</v>
      </c>
      <c r="AC11" s="14" t="s">
        <v>25</v>
      </c>
      <c r="AD11" s="13">
        <v>2476</v>
      </c>
      <c r="AE11" s="13">
        <v>914</v>
      </c>
      <c r="AF11" s="39">
        <v>33.693066928076952</v>
      </c>
      <c r="AG11" s="40">
        <v>28.489376767921183</v>
      </c>
      <c r="AH11" s="40">
        <v>286.31293763137569</v>
      </c>
      <c r="AI11" s="39">
        <v>277.5076434256971</v>
      </c>
      <c r="AJ11" s="41">
        <f t="shared" si="4"/>
        <v>-0.15444394454395763</v>
      </c>
      <c r="AK11" s="42">
        <f t="shared" si="5"/>
        <v>-3.0754091235008382E-2</v>
      </c>
      <c r="AL11" s="51">
        <f>kWh_in_MMBtu*(AI11-AH11)*Elec_source_E+(AG11-AF11)*Gas_source_E</f>
        <v>-5.7662905505111812</v>
      </c>
      <c r="AM11" s="52">
        <f>(AI11-AH11)*Elec_emissions/1000+(AG11-AF11)*Gas_emissions</f>
        <v>-777.74535131795471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58.755663747846988</v>
      </c>
      <c r="AU11" s="40">
        <v>487.64107625550974</v>
      </c>
      <c r="AV11" s="39">
        <v>480.94792417608238</v>
      </c>
      <c r="AW11" s="41">
        <f t="shared" si="6"/>
        <v>-0.10986044502549448</v>
      </c>
      <c r="AX11" s="42">
        <f t="shared" si="7"/>
        <v>-1.3725570722677076E-2</v>
      </c>
      <c r="AY11" s="51">
        <f>kWh_in_MMBtu*(AV11-AU11)*Elec_source_E+(AT11-AS11)*Gas_source_E</f>
        <v>-7.9758845056348218</v>
      </c>
      <c r="AZ11" s="52">
        <f>(AV11-AU11)*Elec_emissions/1000+(AT11-AS11)*Gas_emissions</f>
        <v>-1075.7149574137784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8"/>
        <v>-0.18144688558674685</v>
      </c>
      <c r="BK11" s="42">
        <f t="shared" si="9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52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52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52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52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52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1493</v>
      </c>
      <c r="F23" s="30">
        <v>42.749186660635758</v>
      </c>
      <c r="G23" s="30">
        <v>38.091177088983834</v>
      </c>
      <c r="H23" s="30">
        <v>316.92387540513062</v>
      </c>
      <c r="I23" s="30">
        <v>313.20098609515753</v>
      </c>
      <c r="J23" s="32">
        <f>(G23-F23)/F23</f>
        <v>-0.10896136126821579</v>
      </c>
      <c r="K23" s="36">
        <f t="shared" ref="K23:K26" si="10">(I23-H23)/H23</f>
        <v>-1.1746951236204702E-2</v>
      </c>
      <c r="L23" s="49">
        <f>kWh_in_MMBtu*(I23-H23)*Elec_source_E+(G23-F23)*Gas_source_E</f>
        <v>-5.1170871770746338</v>
      </c>
      <c r="M23" s="50">
        <f>(I23-H23)*Elec_emissions/1000+(G23-F23)*Gas_emissions</f>
        <v>-690.14048808953373</v>
      </c>
      <c r="N23" s="6"/>
      <c r="O23" s="16">
        <v>1</v>
      </c>
      <c r="P23" s="17" t="s">
        <v>22</v>
      </c>
      <c r="Q23" s="18">
        <v>3779</v>
      </c>
      <c r="R23" s="18">
        <v>1216</v>
      </c>
      <c r="S23" s="30">
        <v>41.696214596115617</v>
      </c>
      <c r="T23" s="30">
        <v>37.138496019075568</v>
      </c>
      <c r="U23" s="30">
        <v>307.8729052939421</v>
      </c>
      <c r="V23" s="30">
        <v>308.62516797463991</v>
      </c>
      <c r="W23" s="32">
        <f>(T23-S23)/S23</f>
        <v>-0.10930773023852966</v>
      </c>
      <c r="X23" s="36">
        <f t="shared" ref="X23:X26" si="11">(V23-U23)/U23</f>
        <v>2.4434195661991987E-3</v>
      </c>
      <c r="Y23" s="49">
        <f>kWh_in_MMBtu*(V23-U23)*Elec_source_E+(T23-S23)*Gas_source_E</f>
        <v>-4.959859627560447</v>
      </c>
      <c r="Z23" s="50">
        <f>(V23-U23)*Elec_emissions/1000+(T23-S23)*Gas_emissions</f>
        <v>-668.89084088715254</v>
      </c>
      <c r="AA23" s="6"/>
      <c r="AB23" s="16">
        <v>1</v>
      </c>
      <c r="AC23" s="17" t="s">
        <v>22</v>
      </c>
      <c r="AD23" s="18">
        <v>1341</v>
      </c>
      <c r="AE23" s="18">
        <v>232</v>
      </c>
      <c r="AF23" s="30">
        <v>43.918203470208176</v>
      </c>
      <c r="AG23" s="30">
        <v>39.186143120026848</v>
      </c>
      <c r="AH23" s="30">
        <v>332.91403017067393</v>
      </c>
      <c r="AI23" s="30">
        <v>315.78074347001433</v>
      </c>
      <c r="AJ23" s="32">
        <f>(AG23-AF23)/AF23</f>
        <v>-0.10774712935130216</v>
      </c>
      <c r="AK23" s="36">
        <f t="shared" ref="AK23:AK26" si="12">(AI23-AH23)/AH23</f>
        <v>-5.1464597907982225E-2</v>
      </c>
      <c r="AL23" s="49">
        <f>kWh_in_MMBtu*(AI23-AH23)*Elec_source_E+(AG23-AF23)*Gas_source_E</f>
        <v>-5.3413724067204846</v>
      </c>
      <c r="AM23" s="50">
        <f>(AI23-AH23)*Elec_emissions/1000+(AG23-AF23)*Gas_emissions</f>
        <v>-720.52467033941423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58.189578462461569</v>
      </c>
      <c r="AU23" s="30">
        <v>479.06306984065571</v>
      </c>
      <c r="AV23" s="30">
        <v>423.54967773033729</v>
      </c>
      <c r="AW23" s="32">
        <f>(AT23-AS23)/AS23</f>
        <v>-0.10719180157041824</v>
      </c>
      <c r="AX23" s="36">
        <f t="shared" ref="AX23:AX26" si="13">(AV23-AU23)/AU23</f>
        <v>-0.11587908900759787</v>
      </c>
      <c r="AY23" s="49">
        <f>kWh_in_MMBtu*(AV23-AU23)*Elec_source_E+(AT23-AS23)*Gas_source_E</f>
        <v>-8.2094099977739994</v>
      </c>
      <c r="AZ23" s="50">
        <f>(AV23-AU23)*Elec_emissions/1000+(AT23-AS23)*Gas_emissions</f>
        <v>-1107.7058373368868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1692</v>
      </c>
      <c r="F24" s="30">
        <v>41.956644841099973</v>
      </c>
      <c r="G24" s="31">
        <v>37.06647927486965</v>
      </c>
      <c r="H24" s="31">
        <v>314.61777208741699</v>
      </c>
      <c r="I24" s="30">
        <v>307.28608374832555</v>
      </c>
      <c r="J24" s="37">
        <f t="shared" ref="J24:J26" si="15">(G24-F24)/F24</f>
        <v>-0.11655282696580173</v>
      </c>
      <c r="K24" s="38">
        <f t="shared" si="10"/>
        <v>-2.3303478028108095E-2</v>
      </c>
      <c r="L24" s="49">
        <f>kWh_in_MMBtu*(I24-H24)*Elec_source_E+(G24-F24)*Gas_source_E</f>
        <v>-5.4087725201902623</v>
      </c>
      <c r="M24" s="50">
        <f>(I24-H24)*Elec_emissions/1000+(G24-F24)*Gas_emissions</f>
        <v>-729.51461308089642</v>
      </c>
      <c r="N24" s="6"/>
      <c r="O24" s="16">
        <v>2</v>
      </c>
      <c r="P24" s="17" t="s">
        <v>23</v>
      </c>
      <c r="Q24" s="18">
        <v>3779</v>
      </c>
      <c r="R24" s="18">
        <v>1378</v>
      </c>
      <c r="S24" s="30">
        <v>41.332410955158259</v>
      </c>
      <c r="T24" s="31">
        <v>36.502006733100977</v>
      </c>
      <c r="U24" s="31">
        <v>308.66552224261369</v>
      </c>
      <c r="V24" s="30">
        <v>305.07562021588348</v>
      </c>
      <c r="W24" s="37">
        <f t="shared" ref="W24:W26" si="16">(T24-S24)/S24</f>
        <v>-0.11686722623797127</v>
      </c>
      <c r="X24" s="38">
        <f t="shared" si="11"/>
        <v>-1.1630395259722341E-2</v>
      </c>
      <c r="Y24" s="49">
        <f>kWh_in_MMBtu*(V24-U24)*Elec_source_E+(T24-S24)*Gas_source_E</f>
        <v>-5.3035736023435671</v>
      </c>
      <c r="Z24" s="50">
        <f>(V24-U24)*Elec_emissions/1000+(T24-S24)*Gas_emissions</f>
        <v>-715.28913818928618</v>
      </c>
      <c r="AA24" s="6"/>
      <c r="AB24" s="16">
        <v>2</v>
      </c>
      <c r="AC24" s="17" t="s">
        <v>23</v>
      </c>
      <c r="AD24" s="18">
        <v>1341</v>
      </c>
      <c r="AE24" s="18">
        <v>266</v>
      </c>
      <c r="AF24" s="30">
        <v>41.537716980704218</v>
      </c>
      <c r="AG24" s="31">
        <v>36.76471565529252</v>
      </c>
      <c r="AH24" s="31">
        <v>318.72841222747599</v>
      </c>
      <c r="AI24" s="30">
        <v>301.18106547840216</v>
      </c>
      <c r="AJ24" s="37">
        <f t="shared" ref="AJ24:AJ26" si="17">(AG24-AF24)/AF24</f>
        <v>-0.11490764713017163</v>
      </c>
      <c r="AK24" s="38">
        <f t="shared" si="12"/>
        <v>-5.5054228226601616E-2</v>
      </c>
      <c r="AL24" s="49">
        <f>kWh_in_MMBtu*(AI24-AH24)*Elec_source_E+(AG24-AF24)*Gas_source_E</f>
        <v>-5.390430939991278</v>
      </c>
      <c r="AM24" s="50">
        <f>(AI24-AH24)*Elec_emissions/1000+(AG24-AF24)*Gas_emissions</f>
        <v>-727.14503700867294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54.943818553301675</v>
      </c>
      <c r="AU24" s="31">
        <v>462.71714727248536</v>
      </c>
      <c r="AV24" s="30">
        <v>404.57678390467294</v>
      </c>
      <c r="AW24" s="37">
        <f t="shared" ref="AW24:AW26" si="18">(AT24-AS24)/AS24</f>
        <v>-0.11664349752015021</v>
      </c>
      <c r="AX24" s="38">
        <f t="shared" si="13"/>
        <v>-0.12564990018313427</v>
      </c>
      <c r="AY24" s="49">
        <f>kWh_in_MMBtu*(AV24-AU24)*Elec_source_E+(AT24-AS24)*Gas_source_E</f>
        <v>-8.5305010436424382</v>
      </c>
      <c r="AZ24" s="50">
        <f>(AV24-AU24)*Elec_emissions/1000+(AT24-AS24)*Gas_emissions</f>
        <v>-1151.0356888278541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2484</v>
      </c>
      <c r="F25" s="30">
        <v>42.110922582192728</v>
      </c>
      <c r="G25" s="31">
        <v>37.509301070804661</v>
      </c>
      <c r="H25" s="31">
        <v>321.69106726701546</v>
      </c>
      <c r="I25" s="30">
        <v>299.28838568425044</v>
      </c>
      <c r="J25" s="37">
        <f t="shared" si="15"/>
        <v>-0.10927382325586797</v>
      </c>
      <c r="K25" s="38">
        <f t="shared" si="10"/>
        <v>-6.9640359532177995E-2</v>
      </c>
      <c r="L25" s="49">
        <f>kWh_in_MMBtu*(I25-H25)*Elec_source_E+(G25-F25)*Gas_source_E</f>
        <v>-5.255607493633061</v>
      </c>
      <c r="M25" s="50">
        <f>(I25-H25)*Elec_emissions/1000+(G25-F25)*Gas_emissions</f>
        <v>-709.01186119538625</v>
      </c>
      <c r="N25" s="6"/>
      <c r="O25" s="16">
        <v>3</v>
      </c>
      <c r="P25" s="17" t="s">
        <v>24</v>
      </c>
      <c r="Q25" s="18">
        <v>3779</v>
      </c>
      <c r="R25" s="18">
        <v>2014</v>
      </c>
      <c r="S25" s="30">
        <v>41.591405187286639</v>
      </c>
      <c r="T25" s="31">
        <v>37.220108121955676</v>
      </c>
      <c r="U25" s="31">
        <v>317.58338163770679</v>
      </c>
      <c r="V25" s="30">
        <v>299.47781509701599</v>
      </c>
      <c r="W25" s="37">
        <f t="shared" si="16"/>
        <v>-0.10510097087720302</v>
      </c>
      <c r="X25" s="38">
        <f t="shared" si="11"/>
        <v>-5.7010434385213818E-2</v>
      </c>
      <c r="Y25" s="49">
        <f>kWh_in_MMBtu*(V25-U25)*Elec_source_E+(T25-S25)*Gas_source_E</f>
        <v>-4.9585495212747519</v>
      </c>
      <c r="Z25" s="50">
        <f>(V25-U25)*Elec_emissions/1000+(T25-S25)*Gas_emissions</f>
        <v>-668.90616235381617</v>
      </c>
      <c r="AA25" s="6"/>
      <c r="AB25" s="16">
        <v>3</v>
      </c>
      <c r="AC25" s="17" t="s">
        <v>24</v>
      </c>
      <c r="AD25" s="18">
        <v>1341</v>
      </c>
      <c r="AE25" s="18">
        <v>398</v>
      </c>
      <c r="AF25" s="30">
        <v>40.458551972485047</v>
      </c>
      <c r="AG25" s="31">
        <v>35.105234337533361</v>
      </c>
      <c r="AH25" s="31">
        <v>314.01062372890522</v>
      </c>
      <c r="AI25" s="30">
        <v>278.06140426960354</v>
      </c>
      <c r="AJ25" s="37">
        <f t="shared" si="17"/>
        <v>-0.1323160957068448</v>
      </c>
      <c r="AK25" s="38">
        <f t="shared" si="12"/>
        <v>-0.11448408666051284</v>
      </c>
      <c r="AL25" s="49">
        <f>kWh_in_MMBtu*(AI25-AH25)*Elec_source_E+(AG25-AF25)*Gas_source_E</f>
        <v>-6.2199836507951352</v>
      </c>
      <c r="AM25" s="50">
        <f>(AI25-AH25)*Elec_emissions/1000+(AG25-AF25)*Gas_emissions</f>
        <v>-839.20785743172257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59.900349781446138</v>
      </c>
      <c r="AU25" s="31">
        <v>485.59985365640898</v>
      </c>
      <c r="AV25" s="30">
        <v>417.39003135893836</v>
      </c>
      <c r="AW25" s="37">
        <f t="shared" si="18"/>
        <v>-0.10341968565125603</v>
      </c>
      <c r="AX25" s="38">
        <f t="shared" si="13"/>
        <v>-0.14046508001160388</v>
      </c>
      <c r="AY25" s="49">
        <f>kWh_in_MMBtu*(AV25-AU25)*Elec_source_E+(AT25-AS25)*Gas_source_E</f>
        <v>-8.261543698602912</v>
      </c>
      <c r="AZ25" s="50">
        <f>(AV25-AU25)*Elec_emissions/1000+(AT25-AS25)*Gas_emissions</f>
        <v>-1114.8659843449789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4066</v>
      </c>
      <c r="F26" s="39">
        <v>45.52802292451878</v>
      </c>
      <c r="G26" s="40">
        <v>41.156325194079834</v>
      </c>
      <c r="H26" s="40">
        <v>341.73743855963426</v>
      </c>
      <c r="I26" s="39">
        <v>358.67774615033693</v>
      </c>
      <c r="J26" s="41">
        <f t="shared" si="15"/>
        <v>-9.602212988002605E-2</v>
      </c>
      <c r="K26" s="42">
        <f t="shared" si="10"/>
        <v>4.9571120044977268E-2</v>
      </c>
      <c r="L26" s="51">
        <f>kWh_in_MMBtu*(I26-H26)*Elec_source_E+(G26-F26)*Gas_source_E</f>
        <v>-4.5837899091234808</v>
      </c>
      <c r="M26" s="52">
        <f>(I26-H26)*Elec_emissions/1000+(G26-F26)*Gas_emissions</f>
        <v>-618.00835913764342</v>
      </c>
      <c r="N26" s="6"/>
      <c r="O26" s="19">
        <v>4</v>
      </c>
      <c r="P26" s="14" t="s">
        <v>25</v>
      </c>
      <c r="Q26" s="13">
        <v>3779</v>
      </c>
      <c r="R26" s="13">
        <v>3379</v>
      </c>
      <c r="S26" s="39">
        <v>45.500866686013296</v>
      </c>
      <c r="T26" s="40">
        <v>41.455583240334839</v>
      </c>
      <c r="U26" s="40">
        <v>340.61854731062073</v>
      </c>
      <c r="V26" s="39">
        <v>363.06543621061786</v>
      </c>
      <c r="W26" s="41">
        <f t="shared" si="16"/>
        <v>-8.8905634997980251E-2</v>
      </c>
      <c r="X26" s="42">
        <f t="shared" si="11"/>
        <v>6.5900371771379529E-2</v>
      </c>
      <c r="Y26" s="51">
        <f>kWh_in_MMBtu*(V26-U26)*Elec_source_E+(T26-S26)*Gas_source_E</f>
        <v>-4.1690456320750124</v>
      </c>
      <c r="Z26" s="52">
        <f>(V26-U26)*Elec_emissions/1000+(T26-S26)*Gas_emissions</f>
        <v>-562.01889005413727</v>
      </c>
      <c r="AA26" s="6"/>
      <c r="AB26" s="19">
        <v>4</v>
      </c>
      <c r="AC26" s="14" t="s">
        <v>25</v>
      </c>
      <c r="AD26" s="13">
        <v>1341</v>
      </c>
      <c r="AE26" s="13">
        <v>580</v>
      </c>
      <c r="AF26" s="39">
        <v>39.671539765288024</v>
      </c>
      <c r="AG26" s="40">
        <v>33.925959729511682</v>
      </c>
      <c r="AH26" s="40">
        <v>310.99227701225038</v>
      </c>
      <c r="AI26" s="39">
        <v>298.51906807374201</v>
      </c>
      <c r="AJ26" s="41">
        <f t="shared" si="17"/>
        <v>-0.14482876313269885</v>
      </c>
      <c r="AK26" s="42">
        <f t="shared" si="12"/>
        <v>-4.0107777139485178E-2</v>
      </c>
      <c r="AL26" s="51">
        <f>kWh_in_MMBtu*(AI26-AH26)*Elec_source_E+(AG26-AF26)*Gas_source_E</f>
        <v>-6.3962187086046516</v>
      </c>
      <c r="AM26" s="52">
        <f>(AI26-AH26)*Elec_emissions/1000+(AG26-AF26)*Gas_emissions</f>
        <v>-862.73631105571349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72.413159354996793</v>
      </c>
      <c r="AU26" s="40">
        <v>553.33541774438527</v>
      </c>
      <c r="AV26" s="39">
        <v>557.77254561166865</v>
      </c>
      <c r="AW26" s="41">
        <f t="shared" si="18"/>
        <v>-8.9865561106976077E-2</v>
      </c>
      <c r="AX26" s="42">
        <f t="shared" si="13"/>
        <v>8.0188755770792212E-3</v>
      </c>
      <c r="AY26" s="51">
        <f>kWh_in_MMBtu*(AV26-AU26)*Elec_source_E+(AT26-AS26)*Gas_source_E</f>
        <v>-7.745982294930335</v>
      </c>
      <c r="AZ26" s="52">
        <f>(AV26-AU26)*Elec_emissions/1000+(AT26-AS26)*Gas_emissions</f>
        <v>-1044.5964712643747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52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52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52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52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52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2779</v>
      </c>
      <c r="F38" s="30">
        <v>26.616037137007051</v>
      </c>
      <c r="G38" s="30">
        <v>23.723240336190209</v>
      </c>
      <c r="H38" s="30">
        <v>262.75773753647724</v>
      </c>
      <c r="I38" s="30">
        <v>261.1305621277566</v>
      </c>
      <c r="J38" s="32">
        <f>(G38-F38)/F38</f>
        <v>-0.10868623251185225</v>
      </c>
      <c r="K38" s="36">
        <f t="shared" ref="K38:K41" si="20">(I38-H38)/H38</f>
        <v>-6.1926831307669477E-3</v>
      </c>
      <c r="L38" s="49">
        <f>kWh_in_MMBtu*(I38-H38)*Elec_source_E+(G38-F38)*Gas_source_E</f>
        <v>-3.1705688303552089</v>
      </c>
      <c r="M38" s="50">
        <f>(I38-H38)*Elec_emissions/1000+(G38-F38)*Gas_emissions</f>
        <v>-427.6070427643557</v>
      </c>
      <c r="N38" s="6"/>
      <c r="O38" s="16">
        <v>1</v>
      </c>
      <c r="P38" s="17" t="s">
        <v>22</v>
      </c>
      <c r="Q38" s="18">
        <v>3462</v>
      </c>
      <c r="R38" s="18">
        <v>2669</v>
      </c>
      <c r="S38" s="30">
        <v>26.264098243806274</v>
      </c>
      <c r="T38" s="30">
        <v>23.406863221642872</v>
      </c>
      <c r="U38" s="30">
        <v>260.51216734915658</v>
      </c>
      <c r="V38" s="30">
        <v>259.75497256429151</v>
      </c>
      <c r="W38" s="32">
        <f>(T38-S38)/S38</f>
        <v>-0.10878862071105784</v>
      </c>
      <c r="X38" s="36">
        <f t="shared" ref="X38:X41" si="21">(V38-U38)/U38</f>
        <v>-2.9065620718215154E-3</v>
      </c>
      <c r="Y38" s="49">
        <f>kWh_in_MMBtu*(V38-U38)*Elec_source_E+(T38-S38)*Gas_source_E</f>
        <v>-3.1224925980042308</v>
      </c>
      <c r="Z38" s="50">
        <f>(V38-U38)*Elec_emissions/1000+(T38-S38)*Gas_emissions</f>
        <v>-421.11450947521377</v>
      </c>
      <c r="AA38" s="6"/>
      <c r="AB38" s="16">
        <v>1</v>
      </c>
      <c r="AC38" s="17" t="s">
        <v>22</v>
      </c>
      <c r="AD38" s="18">
        <v>1135</v>
      </c>
      <c r="AE38" s="18">
        <v>52</v>
      </c>
      <c r="AF38" s="30">
        <v>24.432131023399556</v>
      </c>
      <c r="AG38" s="30">
        <v>21.810659423228895</v>
      </c>
      <c r="AH38" s="30">
        <v>236.41539089105652</v>
      </c>
      <c r="AI38" s="30">
        <v>241.26006188179883</v>
      </c>
      <c r="AJ38" s="32">
        <f>(AG38-AF38)/AF38</f>
        <v>-0.10729606834786458</v>
      </c>
      <c r="AK38" s="36">
        <f t="shared" ref="AK38:AK41" si="22">(AI38-AH38)/AH38</f>
        <v>2.049219795920481E-2</v>
      </c>
      <c r="AL38" s="49">
        <f>kWh_in_MMBtu*(AI38-AH38)*Elec_source_E+(AG38-AF38)*Gas_source_E</f>
        <v>-2.8055376589031726</v>
      </c>
      <c r="AM38" s="50">
        <f>(AI38-AH38)*Elec_emissions/1000+(AG38-AF38)*Gas_emissions</f>
        <v>-378.31217360454792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39.996770098275093</v>
      </c>
      <c r="AU38" s="30">
        <v>389.70995918337053</v>
      </c>
      <c r="AV38" s="30">
        <v>342.24633036358216</v>
      </c>
      <c r="AW38" s="32">
        <f>(AT38-AS38)/AS38</f>
        <v>-0.10660231622529001</v>
      </c>
      <c r="AX38" s="36">
        <f t="shared" ref="AX38:AX41" si="23">(AV38-AU38)/AU38</f>
        <v>-0.12179218852719971</v>
      </c>
      <c r="AY38" s="49">
        <f>kWh_in_MMBtu*(AV38-AU38)*Elec_source_E+(AT38-AS38)*Gas_source_E</f>
        <v>-5.7101737451851822</v>
      </c>
      <c r="AZ38" s="50">
        <f>(AV38-AU38)*Elec_emissions/1000+(AT38-AS38)*Gas_emissions</f>
        <v>-770.57091423008865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2880</v>
      </c>
      <c r="F39" s="30">
        <v>26.822190692861007</v>
      </c>
      <c r="G39" s="31">
        <v>23.545099779136489</v>
      </c>
      <c r="H39" s="31">
        <v>264.42891037377495</v>
      </c>
      <c r="I39" s="30">
        <v>259.38035524130106</v>
      </c>
      <c r="J39" s="37">
        <f t="shared" ref="J39:J41" si="25">(G39-F39)/F39</f>
        <v>-0.12217834669994901</v>
      </c>
      <c r="K39" s="38">
        <f t="shared" si="20"/>
        <v>-1.9092296395797539E-2</v>
      </c>
      <c r="L39" s="49">
        <f>kWh_in_MMBtu*(I39-H39)*Elec_source_E+(G39-F39)*Gas_source_E</f>
        <v>-3.6260782369897266</v>
      </c>
      <c r="M39" s="50">
        <f>(I39-H39)*Elec_emissions/1000+(G39-F39)*Gas_emissions</f>
        <v>-489.07296348012113</v>
      </c>
      <c r="N39" s="6"/>
      <c r="O39" s="16">
        <v>2</v>
      </c>
      <c r="P39" s="17" t="s">
        <v>23</v>
      </c>
      <c r="Q39" s="18">
        <v>3462</v>
      </c>
      <c r="R39" s="18">
        <v>2767</v>
      </c>
      <c r="S39" s="30">
        <v>26.494327424297307</v>
      </c>
      <c r="T39" s="31">
        <v>23.257300896804548</v>
      </c>
      <c r="U39" s="31">
        <v>262.41172873186827</v>
      </c>
      <c r="V39" s="30">
        <v>258.18971364261364</v>
      </c>
      <c r="W39" s="37">
        <f t="shared" ref="W39:W41" si="26">(T39-S39)/S39</f>
        <v>-0.12217809781138887</v>
      </c>
      <c r="X39" s="38">
        <f t="shared" si="21"/>
        <v>-1.6089277372082218E-2</v>
      </c>
      <c r="Y39" s="49">
        <f>kWh_in_MMBtu*(V39-U39)*Elec_source_E+(T39-S39)*Gas_source_E</f>
        <v>-3.5735592312956528</v>
      </c>
      <c r="Z39" s="50">
        <f>(V39-U39)*Elec_emissions/1000+(T39-S39)*Gas_emissions</f>
        <v>-481.98170948121185</v>
      </c>
      <c r="AA39" s="6"/>
      <c r="AB39" s="16">
        <v>2</v>
      </c>
      <c r="AC39" s="17" t="s">
        <v>23</v>
      </c>
      <c r="AD39" s="18">
        <v>1135</v>
      </c>
      <c r="AE39" s="18">
        <v>52</v>
      </c>
      <c r="AF39" s="30">
        <v>23.154438407701925</v>
      </c>
      <c r="AG39" s="31">
        <v>20.226054216352111</v>
      </c>
      <c r="AH39" s="31">
        <v>227.746257380955</v>
      </c>
      <c r="AI39" s="30">
        <v>232.03580908340095</v>
      </c>
      <c r="AJ39" s="37">
        <f t="shared" ref="AJ39:AJ41" si="27">(AG39-AF39)/AF39</f>
        <v>-0.12647182971087467</v>
      </c>
      <c r="AK39" s="38">
        <f t="shared" si="22"/>
        <v>1.8834784605354645E-2</v>
      </c>
      <c r="AL39" s="49">
        <f>kWh_in_MMBtu*(AI39-AH39)*Elec_source_E+(AG39-AF39)*Gas_source_E</f>
        <v>-3.1460154144952615</v>
      </c>
      <c r="AM39" s="50">
        <f>(AI39-AH39)*Elec_emissions/1000+(AG39-AF39)*Gas_emissions</f>
        <v>-424.23546795306618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39.429196118107292</v>
      </c>
      <c r="AU39" s="31">
        <v>387.20005068166358</v>
      </c>
      <c r="AV39" s="30">
        <v>336.69874382783951</v>
      </c>
      <c r="AW39" s="37">
        <f t="shared" ref="AW39:AW41" si="28">(AT39-AS39)/AS39</f>
        <v>-0.12029425760120874</v>
      </c>
      <c r="AX39" s="38">
        <f t="shared" si="23"/>
        <v>-0.13042691178608268</v>
      </c>
      <c r="AY39" s="49">
        <f>kWh_in_MMBtu*(AV39-AU39)*Elec_source_E+(AT39-AS39)*Gas_source_E</f>
        <v>-6.4176086554358465</v>
      </c>
      <c r="AZ39" s="50">
        <f>(AV39-AU39)*Elec_emissions/1000+(AT39-AS39)*Gas_emissions</f>
        <v>-866.00820253567531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3361</v>
      </c>
      <c r="F40" s="30">
        <v>27.692513721826014</v>
      </c>
      <c r="G40" s="31">
        <v>24.049644675224378</v>
      </c>
      <c r="H40" s="31">
        <v>270.68165743471133</v>
      </c>
      <c r="I40" s="30">
        <v>253.1254624086898</v>
      </c>
      <c r="J40" s="37">
        <f t="shared" si="25"/>
        <v>-0.13154707020079898</v>
      </c>
      <c r="K40" s="38">
        <f t="shared" si="20"/>
        <v>-6.4859197303593047E-2</v>
      </c>
      <c r="L40" s="49">
        <f>kWh_in_MMBtu*(I40-H40)*Elec_source_E+(G40-F40)*Gas_source_E</f>
        <v>-4.15868148453161</v>
      </c>
      <c r="M40" s="50">
        <f>(I40-H40)*Elec_emissions/1000+(G40-F40)*Gas_emissions</f>
        <v>-561.02845741827571</v>
      </c>
      <c r="N40" s="6"/>
      <c r="O40" s="16">
        <v>3</v>
      </c>
      <c r="P40" s="17" t="s">
        <v>24</v>
      </c>
      <c r="Q40" s="18">
        <v>3462</v>
      </c>
      <c r="R40" s="18">
        <v>3111</v>
      </c>
      <c r="S40" s="30">
        <v>27.600550868637374</v>
      </c>
      <c r="T40" s="31">
        <v>24.000101531789227</v>
      </c>
      <c r="U40" s="31">
        <v>270.07496139534146</v>
      </c>
      <c r="V40" s="30">
        <v>253.32229686173079</v>
      </c>
      <c r="W40" s="37">
        <f t="shared" si="26"/>
        <v>-0.13044845930735946</v>
      </c>
      <c r="X40" s="38">
        <f t="shared" si="21"/>
        <v>-6.202968408125685E-2</v>
      </c>
      <c r="Y40" s="49">
        <f>kWh_in_MMBtu*(V40-U40)*Elec_source_E+(T40-S40)*Gas_source_E</f>
        <v>-4.1038415133040322</v>
      </c>
      <c r="Z40" s="50">
        <f>(V40-U40)*Elec_emissions/1000+(T40-S40)*Gas_emissions</f>
        <v>-553.62442674854753</v>
      </c>
      <c r="AA40" s="6"/>
      <c r="AB40" s="16">
        <v>3</v>
      </c>
      <c r="AC40" s="17" t="s">
        <v>24</v>
      </c>
      <c r="AD40" s="18">
        <v>1135</v>
      </c>
      <c r="AE40" s="18">
        <v>182</v>
      </c>
      <c r="AF40" s="30">
        <v>22.536122185276586</v>
      </c>
      <c r="AG40" s="31">
        <v>19.091951260890202</v>
      </c>
      <c r="AH40" s="31">
        <v>236.99696796960325</v>
      </c>
      <c r="AI40" s="30">
        <v>219.34161241903152</v>
      </c>
      <c r="AJ40" s="37">
        <f t="shared" si="27"/>
        <v>-0.15282890712389496</v>
      </c>
      <c r="AK40" s="38">
        <f t="shared" si="22"/>
        <v>-7.4496124156475149E-2</v>
      </c>
      <c r="AL40" s="49">
        <f>kWh_in_MMBtu*(AI40-AH40)*Elec_source_E+(AG40-AF40)*Gas_source_E</f>
        <v>-3.9431621303359901</v>
      </c>
      <c r="AM40" s="50">
        <f>(AI40-AH40)*Elec_emissions/1000+(AG40-AF40)*Gas_emissions</f>
        <v>-531.96401285532977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39.585364096336519</v>
      </c>
      <c r="AU40" s="31">
        <v>388.59408186309025</v>
      </c>
      <c r="AV40" s="30">
        <v>334.54176703673124</v>
      </c>
      <c r="AW40" s="37">
        <f t="shared" si="28"/>
        <v>-0.13381358463328241</v>
      </c>
      <c r="AX40" s="38">
        <f t="shared" si="23"/>
        <v>-0.13909711276921288</v>
      </c>
      <c r="AY40" s="49">
        <f>kWh_in_MMBtu*(AV40-AU40)*Elec_source_E+(AT40-AS40)*Gas_source_E</f>
        <v>-7.2444413808932762</v>
      </c>
      <c r="AZ40" s="50">
        <f>(AV40-AU40)*Elec_emissions/1000+(AT40-AS40)*Gas_emissions</f>
        <v>-977.55299159444985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3598</v>
      </c>
      <c r="F41" s="39">
        <v>27.719398996370003</v>
      </c>
      <c r="G41" s="40">
        <v>23.30804230528825</v>
      </c>
      <c r="H41" s="40">
        <v>270.9623203078134</v>
      </c>
      <c r="I41" s="39">
        <v>275.50513309159265</v>
      </c>
      <c r="J41" s="41">
        <f t="shared" si="25"/>
        <v>-0.15914330219278719</v>
      </c>
      <c r="K41" s="42">
        <f t="shared" si="20"/>
        <v>1.6765477866511534E-2</v>
      </c>
      <c r="L41" s="51">
        <f>kWh_in_MMBtu*(I41-H41)*Elec_source_E+(G41-F41)*Gas_source_E</f>
        <v>-4.7597440606911627</v>
      </c>
      <c r="M41" s="52">
        <f>(I41-H41)*Elec_emissions/1000+(G41-F41)*Gas_emissions</f>
        <v>-641.86418380140276</v>
      </c>
      <c r="N41" s="6"/>
      <c r="O41" s="19">
        <v>4</v>
      </c>
      <c r="P41" s="14" t="s">
        <v>25</v>
      </c>
      <c r="Q41" s="13">
        <v>3462</v>
      </c>
      <c r="R41" s="13">
        <v>3189</v>
      </c>
      <c r="S41" s="39">
        <v>27.782278819169186</v>
      </c>
      <c r="T41" s="40">
        <v>23.420392210814729</v>
      </c>
      <c r="U41" s="40">
        <v>271.23259221349798</v>
      </c>
      <c r="V41" s="39">
        <v>277.14997511530686</v>
      </c>
      <c r="W41" s="41">
        <f t="shared" si="26"/>
        <v>-0.15700247761334996</v>
      </c>
      <c r="X41" s="42">
        <f t="shared" si="21"/>
        <v>2.1816636612575935E-2</v>
      </c>
      <c r="Y41" s="51">
        <f>kWh_in_MMBtu*(V41-U41)*Elec_source_E+(T41-S41)*Gas_source_E</f>
        <v>-4.691105710760513</v>
      </c>
      <c r="Z41" s="52">
        <f>(V41-U41)*Elec_emissions/1000+(T41-S41)*Gas_emissions</f>
        <v>-632.59345668887499</v>
      </c>
      <c r="AA41" s="6"/>
      <c r="AB41" s="19">
        <v>4</v>
      </c>
      <c r="AC41" s="14" t="s">
        <v>25</v>
      </c>
      <c r="AD41" s="13">
        <v>1135</v>
      </c>
      <c r="AE41" s="13">
        <v>334</v>
      </c>
      <c r="AF41" s="39">
        <v>23.311287749686393</v>
      </c>
      <c r="AG41" s="40">
        <v>19.048603960368876</v>
      </c>
      <c r="AH41" s="40">
        <v>243.45659978434816</v>
      </c>
      <c r="AI41" s="39">
        <v>241.02073834825316</v>
      </c>
      <c r="AJ41" s="41">
        <f t="shared" si="27"/>
        <v>-0.18285921546203998</v>
      </c>
      <c r="AK41" s="42">
        <f t="shared" si="22"/>
        <v>-1.000532102334733E-2</v>
      </c>
      <c r="AL41" s="51">
        <f>kWh_in_MMBtu*(AI41-AH41)*Elec_source_E+(AG41-AF41)*Gas_source_E</f>
        <v>-4.6724033298696943</v>
      </c>
      <c r="AM41" s="52">
        <f>(AI41-AH41)*Elec_emissions/1000+(AG41-AF41)*Gas_emissions</f>
        <v>-630.15625955775704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38.854741577428761</v>
      </c>
      <c r="AU41" s="40">
        <v>391.91503580029104</v>
      </c>
      <c r="AV41" s="39">
        <v>369.00347579851359</v>
      </c>
      <c r="AW41" s="41">
        <f t="shared" si="28"/>
        <v>-0.15997688123649284</v>
      </c>
      <c r="AX41" s="42">
        <f t="shared" si="23"/>
        <v>-5.8460528198393841E-2</v>
      </c>
      <c r="AY41" s="51">
        <f>kWh_in_MMBtu*(AV41-AU41)*Elec_source_E+(AT41-AS41)*Gas_source_E</f>
        <v>-8.310884869804168</v>
      </c>
      <c r="AZ41" s="52">
        <f>(AV41-AU41)*Elec_emissions/1000+(AT41-AS41)*Gas_emissions</f>
        <v>-1121.0590372314748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22.586861350229153</v>
      </c>
      <c r="BG41" s="40">
        <v>18.527964191163282</v>
      </c>
      <c r="BH41" s="40">
        <v>242.62701293512796</v>
      </c>
      <c r="BI41" s="39">
        <v>221.00566132482362</v>
      </c>
      <c r="BJ41" s="41">
        <f t="shared" si="29"/>
        <v>-0.17970169011661694</v>
      </c>
      <c r="BK41" s="42">
        <f t="shared" si="24"/>
        <v>-8.9113538302041093E-2</v>
      </c>
      <c r="BL41" s="51">
        <f>kWh_in_MMBtu*(BI41-BH41)*Elec_source_E+(BG41-BF41)*Gas_source_E</f>
        <v>-4.6556731377370113</v>
      </c>
      <c r="BM41" s="52">
        <f>(BI41-BH41)*Elec_emissions/1000+(BG41-BF41)*Gas_emissions</f>
        <v>-628.0953276240657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52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52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52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564</v>
      </c>
      <c r="F53" s="30">
        <v>31.692125645001312</v>
      </c>
      <c r="G53" s="30">
        <v>28.235038947052942</v>
      </c>
      <c r="H53" s="30">
        <v>278.34531648620924</v>
      </c>
      <c r="I53" s="30">
        <v>613.74067437490578</v>
      </c>
      <c r="J53" s="32">
        <f>(G53-F53)/F53</f>
        <v>-0.1090834593006747</v>
      </c>
      <c r="K53" s="36">
        <f t="shared" ref="K53:K56" si="30">(I53-H53)/H53</f>
        <v>1.2049613843792262</v>
      </c>
      <c r="L53" s="49">
        <f>kWh_in_MMBtu*(I53-H53)*Elec_source_E+(G53-F53)*Gas_source_E</f>
        <v>-0.17752765311908725</v>
      </c>
      <c r="M53" s="50">
        <f>(I53-H53)*Elec_emissions/1000+(G53-F53)*Gas_emissions</f>
        <v>-20.52689422824551</v>
      </c>
      <c r="O53" s="16">
        <v>1</v>
      </c>
      <c r="P53" s="17" t="s">
        <v>22</v>
      </c>
      <c r="Q53" s="18">
        <v>794</v>
      </c>
      <c r="R53" s="18">
        <v>175</v>
      </c>
      <c r="S53" s="30">
        <v>43.193689307804298</v>
      </c>
      <c r="T53" s="30">
        <v>38.469454681654767</v>
      </c>
      <c r="U53" s="30">
        <v>315.23041493060322</v>
      </c>
      <c r="V53" s="30">
        <v>311.94089703820583</v>
      </c>
      <c r="W53" s="32">
        <f>(T53-S53)/S53</f>
        <v>-0.10937326035023245</v>
      </c>
      <c r="X53" s="36">
        <f t="shared" ref="X53:X56" si="31">(V53-U53)/U53</f>
        <v>-1.0435280786981039E-2</v>
      </c>
      <c r="Y53" s="49">
        <f>kWh_in_MMBtu*(V53-U53)*Elec_source_E+(T53-S53)*Gas_source_E</f>
        <v>-5.1846328713292671</v>
      </c>
      <c r="Z53" s="50">
        <f>(V53-U53)*Elec_emissions/1000+(T53-S53)*Gas_emissions</f>
        <v>-699.24544905952689</v>
      </c>
      <c r="AB53" s="16">
        <v>1</v>
      </c>
      <c r="AC53" s="17" t="s">
        <v>22</v>
      </c>
      <c r="AD53" s="18">
        <v>661</v>
      </c>
      <c r="AE53" s="18">
        <v>389</v>
      </c>
      <c r="AF53" s="30">
        <v>26.517900346825165</v>
      </c>
      <c r="AG53" s="30">
        <v>23.630867344082969</v>
      </c>
      <c r="AH53" s="30">
        <v>261.75176320145607</v>
      </c>
      <c r="AI53" s="30">
        <v>259.06016462113234</v>
      </c>
      <c r="AJ53" s="32">
        <f>(AG53-AF53)/AF53</f>
        <v>-0.10887110084067587</v>
      </c>
      <c r="AK53" s="36">
        <f t="shared" ref="AK53:AK56" si="32">(AI53-AH53)/AH53</f>
        <v>-1.0283019863564972E-2</v>
      </c>
      <c r="AL53" s="49">
        <f>kWh_in_MMBtu*(AI53-AH53)*Elec_source_E+(AG53-AF53)*Gas_source_E</f>
        <v>-3.1756818594053486</v>
      </c>
      <c r="AM53" s="50">
        <f>(AI53-AH53)*Elec_emissions/1000+(AG53-AF53)*Gas_emissions</f>
        <v>-428.30743573889356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629</v>
      </c>
      <c r="F54" s="30">
        <v>32.040170438721759</v>
      </c>
      <c r="G54" s="31">
        <v>28.335429922814743</v>
      </c>
      <c r="H54" s="31">
        <v>281.38614944823706</v>
      </c>
      <c r="I54" s="30">
        <v>616.49454097614966</v>
      </c>
      <c r="J54" s="37">
        <f t="shared" ref="J54:J56" si="35">(G54-F54)/F54</f>
        <v>-0.1156279902752857</v>
      </c>
      <c r="K54" s="38">
        <f t="shared" si="30"/>
        <v>1.1909199944098816</v>
      </c>
      <c r="L54" s="49">
        <f>kWh_in_MMBtu*(I54-H54)*Elec_source_E+(G54-F54)*Gas_source_E</f>
        <v>-0.45054253731967142</v>
      </c>
      <c r="M54" s="50">
        <f>(I54-H54)*Elec_emissions/1000+(G54-F54)*Gas_emissions</f>
        <v>-57.349254556746359</v>
      </c>
      <c r="O54" s="16">
        <v>2</v>
      </c>
      <c r="P54" s="17" t="s">
        <v>23</v>
      </c>
      <c r="Q54" s="18">
        <v>794</v>
      </c>
      <c r="R54" s="18">
        <v>219</v>
      </c>
      <c r="S54" s="30">
        <v>42.035883599069621</v>
      </c>
      <c r="T54" s="31">
        <v>37.422537863419684</v>
      </c>
      <c r="U54" s="31">
        <v>314.11070804121556</v>
      </c>
      <c r="V54" s="30">
        <v>306.26968908381491</v>
      </c>
      <c r="W54" s="37">
        <f t="shared" ref="W54:W56" si="36">(T54-S54)/S54</f>
        <v>-0.10974779975249631</v>
      </c>
      <c r="X54" s="38">
        <f t="shared" si="31"/>
        <v>-2.4962596806383953E-2</v>
      </c>
      <c r="Y54" s="49">
        <f>kWh_in_MMBtu*(V54-U54)*Elec_source_E+(T54-S54)*Gas_source_E</f>
        <v>-5.1124917288236151</v>
      </c>
      <c r="Z54" s="50">
        <f>(V54-U54)*Elec_emissions/1000+(T54-S54)*Gas_emissions</f>
        <v>-689.56266470460116</v>
      </c>
      <c r="AB54" s="16">
        <v>2</v>
      </c>
      <c r="AC54" s="17" t="s">
        <v>23</v>
      </c>
      <c r="AD54" s="18">
        <v>661</v>
      </c>
      <c r="AE54" s="18">
        <v>410</v>
      </c>
      <c r="AF54" s="30">
        <v>26.700996823804243</v>
      </c>
      <c r="AG54" s="31">
        <v>23.481584461857494</v>
      </c>
      <c r="AH54" s="31">
        <v>263.90644619979224</v>
      </c>
      <c r="AI54" s="30">
        <v>257.88747252267211</v>
      </c>
      <c r="AJ54" s="37">
        <f t="shared" ref="AJ54:AJ56" si="37">(AG54-AF54)/AF54</f>
        <v>-0.12057274053066834</v>
      </c>
      <c r="AK54" s="38">
        <f t="shared" si="32"/>
        <v>-2.2807224923044975E-2</v>
      </c>
      <c r="AL54" s="49">
        <f>kWh_in_MMBtu*(AI54-AH54)*Elec_source_E+(AG54-AF54)*Gas_source_E</f>
        <v>-3.5735977838191988</v>
      </c>
      <c r="AM54" s="50">
        <f>(AI54-AH54)*Elec_emissions/1000+(AG54-AF54)*Gas_emissions</f>
        <v>-482.00520493270466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814</v>
      </c>
      <c r="F55" s="30">
        <v>33.673358184730539</v>
      </c>
      <c r="G55" s="31">
        <v>29.871730614525003</v>
      </c>
      <c r="H55" s="31">
        <v>292.48814904817505</v>
      </c>
      <c r="I55" s="30">
        <v>629.80788589093504</v>
      </c>
      <c r="J55" s="37">
        <f t="shared" si="35"/>
        <v>-0.11289719158243669</v>
      </c>
      <c r="K55" s="38">
        <f t="shared" si="30"/>
        <v>1.1532765957885043</v>
      </c>
      <c r="L55" s="49">
        <f>kWh_in_MMBtu*(I55-H55)*Elec_source_E+(G55-F55)*Gas_source_E</f>
        <v>-0.53247506589058791</v>
      </c>
      <c r="M55" s="50">
        <f>(I55-H55)*Elec_emissions/1000+(G55-F55)*Gas_emissions</f>
        <v>-68.376355450840776</v>
      </c>
      <c r="O55" s="16">
        <v>3</v>
      </c>
      <c r="P55" s="17" t="s">
        <v>24</v>
      </c>
      <c r="Q55" s="18">
        <v>794</v>
      </c>
      <c r="R55" s="18">
        <v>333</v>
      </c>
      <c r="S55" s="30">
        <v>42.503442697912526</v>
      </c>
      <c r="T55" s="31">
        <v>38.337334454862997</v>
      </c>
      <c r="U55" s="31">
        <v>322.94652302250256</v>
      </c>
      <c r="V55" s="30">
        <v>303.33334190276094</v>
      </c>
      <c r="W55" s="37">
        <f t="shared" si="36"/>
        <v>-9.8018136381553364E-2</v>
      </c>
      <c r="X55" s="38">
        <f t="shared" si="31"/>
        <v>-6.0731977963964644E-2</v>
      </c>
      <c r="Y55" s="49">
        <f>kWh_in_MMBtu*(V55-U55)*Elec_source_E+(T55-S55)*Gas_source_E</f>
        <v>-4.7510340205562702</v>
      </c>
      <c r="Z55" s="50">
        <f>(V55-U55)*Elec_emissions/1000+(T55-S55)*Gas_emissions</f>
        <v>-640.93547707638504</v>
      </c>
      <c r="AB55" s="16">
        <v>3</v>
      </c>
      <c r="AC55" s="17" t="s">
        <v>24</v>
      </c>
      <c r="AD55" s="18">
        <v>661</v>
      </c>
      <c r="AE55" s="18">
        <v>481</v>
      </c>
      <c r="AF55" s="30">
        <v>27.560222752527675</v>
      </c>
      <c r="AG55" s="31">
        <v>24.010927955829544</v>
      </c>
      <c r="AH55" s="31">
        <v>271.4015824505633</v>
      </c>
      <c r="AI55" s="30">
        <v>253.31093691017307</v>
      </c>
      <c r="AJ55" s="37">
        <f t="shared" si="37"/>
        <v>-0.12878324056261878</v>
      </c>
      <c r="AK55" s="38">
        <f t="shared" si="32"/>
        <v>-6.6656374576170713E-2</v>
      </c>
      <c r="AL55" s="49">
        <f>kWh_in_MMBtu*(AI55-AH55)*Elec_source_E+(AG55-AF55)*Gas_source_E</f>
        <v>-4.0624073062756851</v>
      </c>
      <c r="AM55" s="50">
        <f>(AI55-AH55)*Elec_emissions/1000+(AG55-AF55)*Gas_emissions</f>
        <v>-548.05013373035263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1132</v>
      </c>
      <c r="F56" s="39">
        <v>38.248310856132711</v>
      </c>
      <c r="G56" s="40">
        <v>34.194594663045009</v>
      </c>
      <c r="H56" s="40">
        <v>314.05796307870872</v>
      </c>
      <c r="I56" s="39">
        <v>716.29105656222509</v>
      </c>
      <c r="J56" s="41">
        <f t="shared" si="35"/>
        <v>-0.10598418864392103</v>
      </c>
      <c r="K56" s="42">
        <f t="shared" si="30"/>
        <v>1.280760689970817</v>
      </c>
      <c r="L56" s="51">
        <f>kWh_in_MMBtu*(I56-H56)*Elec_source_E+(G56-F56)*Gas_source_E</f>
        <v>-0.11229814333067889</v>
      </c>
      <c r="M56" s="52">
        <f>(I56-H56)*Elec_emissions/1000+(G56-F56)*Gas_emissions</f>
        <v>-11.049362458859378</v>
      </c>
      <c r="O56" s="19">
        <v>4</v>
      </c>
      <c r="P56" s="14" t="s">
        <v>25</v>
      </c>
      <c r="Q56" s="13">
        <v>794</v>
      </c>
      <c r="R56" s="13">
        <v>618</v>
      </c>
      <c r="S56" s="39">
        <v>47.08367381283329</v>
      </c>
      <c r="T56" s="40">
        <v>43.224634291777846</v>
      </c>
      <c r="U56" s="40">
        <v>348.98516995291425</v>
      </c>
      <c r="V56" s="39">
        <v>372.52001796339022</v>
      </c>
      <c r="W56" s="41">
        <f t="shared" si="36"/>
        <v>-8.1961308635257982E-2</v>
      </c>
      <c r="X56" s="42">
        <f t="shared" si="31"/>
        <v>6.7437960225219126E-2</v>
      </c>
      <c r="Y56" s="51">
        <f>kWh_in_MMBtu*(V56-U56)*Elec_source_E+(T56-S56)*Gas_source_E</f>
        <v>-3.9543922127405584</v>
      </c>
      <c r="Z56" s="52">
        <f>(V56-U56)*Elec_emissions/1000+(T56-S56)*Gas_emissions</f>
        <v>-533.05914058791814</v>
      </c>
      <c r="AB56" s="19">
        <v>4</v>
      </c>
      <c r="AC56" s="14" t="s">
        <v>25</v>
      </c>
      <c r="AD56" s="13">
        <v>661</v>
      </c>
      <c r="AE56" s="13">
        <v>514</v>
      </c>
      <c r="AF56" s="39">
        <v>27.625248001578445</v>
      </c>
      <c r="AG56" s="40">
        <v>23.337465303984803</v>
      </c>
      <c r="AH56" s="40">
        <v>272.06377271244639</v>
      </c>
      <c r="AI56" s="39">
        <v>278.41463360750328</v>
      </c>
      <c r="AJ56" s="41">
        <f t="shared" si="37"/>
        <v>-0.15521245989714363</v>
      </c>
      <c r="AK56" s="42">
        <f t="shared" si="32"/>
        <v>2.3343280260137125E-2</v>
      </c>
      <c r="AL56" s="51">
        <f>kWh_in_MMBtu*(AI56-AH56)*Elec_source_E+(AG56-AF56)*Gas_source_E</f>
        <v>-4.6056916918988886</v>
      </c>
      <c r="AM56" s="52">
        <f>(AI56-AH56)*Elec_emissions/1000+(AG56-AF56)*Gas_emissions</f>
        <v>-621.06990480485263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52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52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52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381</v>
      </c>
      <c r="F68" s="30">
        <v>30.054154558509964</v>
      </c>
      <c r="G68" s="30">
        <v>26.759238229587478</v>
      </c>
      <c r="H68" s="30">
        <v>268.67560678288072</v>
      </c>
      <c r="I68" s="30">
        <v>576</v>
      </c>
      <c r="J68" s="32">
        <f>(G68-F68)/F68</f>
        <v>-0.10963264072219647</v>
      </c>
      <c r="K68" s="36">
        <f t="shared" ref="K68:K71" si="38">(I68-H68)/H68</f>
        <v>1.1438492570911769</v>
      </c>
      <c r="L68" s="49">
        <f>kWh_in_MMBtu*(I68-H68)*Elec_source_E+(G68-F68)*Gas_source_E</f>
        <v>-0.30128586090477461</v>
      </c>
      <c r="M68" s="50">
        <f>(I68-H68)*Elec_emissions/1000+(G68-F68)*Gas_emissions</f>
        <v>-37.503032613914058</v>
      </c>
      <c r="O68" s="16">
        <v>1</v>
      </c>
      <c r="P68" s="17" t="s">
        <v>22</v>
      </c>
      <c r="Q68" s="18">
        <v>441</v>
      </c>
      <c r="R68" s="18">
        <v>114</v>
      </c>
      <c r="S68" s="30">
        <v>43.14292311278885</v>
      </c>
      <c r="T68" s="30">
        <v>38.418096477823141</v>
      </c>
      <c r="U68" s="30">
        <v>320.75309488355452</v>
      </c>
      <c r="V68" s="30">
        <v>324.28914120529009</v>
      </c>
      <c r="W68" s="32">
        <f>(T68-S68)/S68</f>
        <v>-0.10951568169392605</v>
      </c>
      <c r="X68" s="36">
        <f t="shared" ref="X68:X71" si="39">(V68-U68)/U68</f>
        <v>1.1024200165611144E-2</v>
      </c>
      <c r="Y68" s="49">
        <f>kWh_in_MMBtu*(V68-U68)*Elec_source_E+(T68-S68)*Gas_source_E</f>
        <v>-5.112204603626231</v>
      </c>
      <c r="Z68" s="50">
        <f>(V68-U68)*Elec_emissions/1000+(T68-S68)*Gas_emissions</f>
        <v>-689.40810398815563</v>
      </c>
      <c r="AB68" s="16">
        <v>1</v>
      </c>
      <c r="AC68" s="17" t="s">
        <v>22</v>
      </c>
      <c r="AD68" s="18">
        <v>374</v>
      </c>
      <c r="AE68" s="18">
        <v>267</v>
      </c>
      <c r="AF68" s="30">
        <v>24.465691580278556</v>
      </c>
      <c r="AG68" s="30">
        <v>21.78129875281267</v>
      </c>
      <c r="AH68" s="30">
        <v>246.44027478484026</v>
      </c>
      <c r="AI68" s="30">
        <v>249.2782889891717</v>
      </c>
      <c r="AJ68" s="32">
        <f>(AG68-AF68)/AF68</f>
        <v>-0.10972070087034595</v>
      </c>
      <c r="AK68" s="36">
        <f t="shared" ref="AK68:AK71" si="40">(AI68-AH68)/AH68</f>
        <v>1.1516032461858072E-2</v>
      </c>
      <c r="AL68" s="49">
        <f>kWh_in_MMBtu*(AI68-AH68)*Elec_source_E+(AG68-AF68)*Gas_source_E</f>
        <v>-2.8956047898681923</v>
      </c>
      <c r="AM68" s="50">
        <f>(AI68-AH68)*Elec_emissions/1000+(AG68-AF68)*Gas_emissions</f>
        <v>-390.47927298438719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400</v>
      </c>
      <c r="F69" s="30">
        <v>30.726623347317886</v>
      </c>
      <c r="G69" s="31">
        <v>26.992206786558036</v>
      </c>
      <c r="H69" s="31">
        <v>272.89045817681</v>
      </c>
      <c r="I69" s="30">
        <v>590</v>
      </c>
      <c r="J69" s="37">
        <f t="shared" ref="J69:J71" si="43">(G69-F69)/F69</f>
        <v>-0.12153683528931682</v>
      </c>
      <c r="K69" s="38">
        <f t="shared" si="38"/>
        <v>1.1620396841348324</v>
      </c>
      <c r="L69" s="49">
        <f>kWh_in_MMBtu*(I69-H69)*Elec_source_E+(G69-F69)*Gas_source_E</f>
        <v>-0.67558265041728482</v>
      </c>
      <c r="M69" s="50">
        <f>(I69-H69)*Elec_emissions/1000+(G69-F69)*Gas_emissions</f>
        <v>-87.881960620779807</v>
      </c>
      <c r="O69" s="16">
        <v>2</v>
      </c>
      <c r="P69" s="17" t="s">
        <v>23</v>
      </c>
      <c r="Q69" s="18">
        <v>441</v>
      </c>
      <c r="R69" s="18">
        <v>130</v>
      </c>
      <c r="S69" s="30">
        <v>43.436893958919718</v>
      </c>
      <c r="T69" s="31">
        <v>38.406979121004213</v>
      </c>
      <c r="U69" s="31">
        <v>324.7406484103613</v>
      </c>
      <c r="V69" s="30">
        <v>323.05531218358141</v>
      </c>
      <c r="W69" s="37">
        <f t="shared" ref="W69:W71" si="44">(T69-S69)/S69</f>
        <v>-0.11579821620469753</v>
      </c>
      <c r="X69" s="38">
        <f t="shared" si="39"/>
        <v>-5.1897914074809821E-3</v>
      </c>
      <c r="Y69" s="49">
        <f>kWh_in_MMBtu*(V69-U69)*Elec_source_E+(T69-S69)*Gas_source_E</f>
        <v>-5.5006501525593787</v>
      </c>
      <c r="Z69" s="50">
        <f>(V69-U69)*Elec_emissions/1000+(T69-S69)*Gas_emissions</f>
        <v>-741.84796004731732</v>
      </c>
      <c r="AB69" s="16">
        <v>2</v>
      </c>
      <c r="AC69" s="17" t="s">
        <v>23</v>
      </c>
      <c r="AD69" s="18">
        <v>374</v>
      </c>
      <c r="AE69" s="18">
        <v>270</v>
      </c>
      <c r="AF69" s="30">
        <v>24.606863423213316</v>
      </c>
      <c r="AG69" s="31">
        <v>21.496205292195064</v>
      </c>
      <c r="AH69" s="31">
        <v>247.92555176806317</v>
      </c>
      <c r="AI69" s="30">
        <v>247.41252363247477</v>
      </c>
      <c r="AJ69" s="37">
        <f t="shared" ref="AJ69:AJ71" si="45">(AG69-AF69)/AF69</f>
        <v>-0.12641424782663513</v>
      </c>
      <c r="AK69" s="38">
        <f t="shared" si="40"/>
        <v>-2.0692830243989632E-3</v>
      </c>
      <c r="AL69" s="49">
        <f>kWh_in_MMBtu*(AI69-AH69)*Elec_source_E+(AG69-AF69)*Gas_source_E</f>
        <v>-3.396109771890349</v>
      </c>
      <c r="AM69" s="50">
        <f>(AI69-AH69)*Elec_emissions/1000+(AG69-AF69)*Gas_emissions</f>
        <v>-458.01268816882845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501</v>
      </c>
      <c r="F70" s="30">
        <v>33.667077221307459</v>
      </c>
      <c r="G70" s="31">
        <v>29.791375689199857</v>
      </c>
      <c r="H70" s="31">
        <v>293.46650745700703</v>
      </c>
      <c r="I70" s="30">
        <v>776</v>
      </c>
      <c r="J70" s="37">
        <f t="shared" si="43"/>
        <v>-0.11511844365434611</v>
      </c>
      <c r="K70" s="38">
        <f t="shared" si="38"/>
        <v>1.6442540469926856</v>
      </c>
      <c r="L70" s="49">
        <f>kWh_in_MMBtu*(I70-H70)*Elec_source_E+(G70-F70)*Gas_source_E</f>
        <v>0.94142293111903008</v>
      </c>
      <c r="M70" s="50">
        <f>(I70-H70)*Elec_emissions/1000+(G70-F70)*Gas_emissions</f>
        <v>131.8755729376943</v>
      </c>
      <c r="O70" s="16">
        <v>3</v>
      </c>
      <c r="P70" s="17" t="s">
        <v>24</v>
      </c>
      <c r="Q70" s="18">
        <v>441</v>
      </c>
      <c r="R70" s="18">
        <v>199</v>
      </c>
      <c r="S70" s="30">
        <v>45.180867662715066</v>
      </c>
      <c r="T70" s="31">
        <v>40.73955215366734</v>
      </c>
      <c r="U70" s="31">
        <v>346.86327461823475</v>
      </c>
      <c r="V70" s="30">
        <v>332.82383082947428</v>
      </c>
      <c r="W70" s="37">
        <f t="shared" si="44"/>
        <v>-9.8300801618134148E-2</v>
      </c>
      <c r="X70" s="38">
        <f t="shared" si="39"/>
        <v>-4.0475440371173906E-2</v>
      </c>
      <c r="Y70" s="49">
        <f>kWh_in_MMBtu*(V70-U70)*Elec_source_E+(T70-S70)*Gas_source_E</f>
        <v>-4.991338270647895</v>
      </c>
      <c r="Z70" s="50">
        <f>(V70-U70)*Elec_emissions/1000+(T70-S70)*Gas_emissions</f>
        <v>-673.28673109887347</v>
      </c>
      <c r="AB70" s="16">
        <v>3</v>
      </c>
      <c r="AC70" s="17" t="s">
        <v>24</v>
      </c>
      <c r="AD70" s="18">
        <v>374</v>
      </c>
      <c r="AE70" s="18">
        <v>302</v>
      </c>
      <c r="AF70" s="30">
        <v>26.080175572830303</v>
      </c>
      <c r="AG70" s="31">
        <v>22.577179939434835</v>
      </c>
      <c r="AH70" s="31">
        <v>258.28122048652926</v>
      </c>
      <c r="AI70" s="30">
        <v>247.12400300083468</v>
      </c>
      <c r="AJ70" s="37">
        <f t="shared" si="45"/>
        <v>-0.13431641300163655</v>
      </c>
      <c r="AK70" s="38">
        <f t="shared" si="40"/>
        <v>-4.3197943174798088E-2</v>
      </c>
      <c r="AL70" s="49">
        <f>kWh_in_MMBtu*(AI70-AH70)*Elec_source_E+(AG70-AF70)*Gas_source_E</f>
        <v>-3.9377128854327608</v>
      </c>
      <c r="AM70" s="50">
        <f>(AI70-AH70)*Elec_emissions/1000+(AG70-AF70)*Gas_emissions</f>
        <v>-531.16295233333369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671</v>
      </c>
      <c r="F71" s="39">
        <v>38.328866312286323</v>
      </c>
      <c r="G71" s="40">
        <v>34.059228993916996</v>
      </c>
      <c r="H71" s="40">
        <v>314.01026597285505</v>
      </c>
      <c r="I71" s="39">
        <v>1110</v>
      </c>
      <c r="J71" s="41">
        <f t="shared" si="43"/>
        <v>-0.11139482403633456</v>
      </c>
      <c r="K71" s="42">
        <f t="shared" si="38"/>
        <v>2.5349162759409758</v>
      </c>
      <c r="L71" s="51">
        <f>kWh_in_MMBtu*(I71-H71)*Elec_source_E+(G71-F71)*Gas_source_E</f>
        <v>3.8678525909395702</v>
      </c>
      <c r="M71" s="52">
        <f>(I71-H71)*Elec_emissions/1000+(G71-F71)*Gas_emissions</f>
        <v>529.73238747517769</v>
      </c>
      <c r="O71" s="19">
        <v>4</v>
      </c>
      <c r="P71" s="14" t="s">
        <v>25</v>
      </c>
      <c r="Q71" s="13">
        <v>441</v>
      </c>
      <c r="R71" s="13">
        <v>361</v>
      </c>
      <c r="S71" s="39">
        <v>48.884549824274892</v>
      </c>
      <c r="T71" s="40">
        <v>44.656462457635044</v>
      </c>
      <c r="U71" s="40">
        <v>361.87600106398168</v>
      </c>
      <c r="V71" s="39">
        <v>395.3261489853038</v>
      </c>
      <c r="W71" s="41">
        <f t="shared" si="44"/>
        <v>-8.6491281638851905E-2</v>
      </c>
      <c r="X71" s="42">
        <f t="shared" si="39"/>
        <v>9.24353862178552E-2</v>
      </c>
      <c r="Y71" s="51">
        <f>kWh_in_MMBtu*(V71-U71)*Elec_source_E+(T71-S71)*Gas_source_E</f>
        <v>-4.2505025191621835</v>
      </c>
      <c r="Z71" s="52">
        <f>(V71-U71)*Elec_emissions/1000+(T71-S71)*Gas_emissions</f>
        <v>-572.89232781845533</v>
      </c>
      <c r="AB71" s="19">
        <v>4</v>
      </c>
      <c r="AC71" s="14" t="s">
        <v>25</v>
      </c>
      <c r="AD71" s="13">
        <v>374</v>
      </c>
      <c r="AE71" s="13">
        <v>310</v>
      </c>
      <c r="AF71" s="39">
        <v>26.036602609615798</v>
      </c>
      <c r="AG71" s="40">
        <v>21.718579702296946</v>
      </c>
      <c r="AH71" s="40">
        <v>258.26984543125269</v>
      </c>
      <c r="AI71" s="39">
        <v>274.90431273061245</v>
      </c>
      <c r="AJ71" s="41">
        <f t="shared" si="45"/>
        <v>-0.16584432969469398</v>
      </c>
      <c r="AK71" s="42">
        <f t="shared" si="40"/>
        <v>6.4407315037432758E-2</v>
      </c>
      <c r="AL71" s="51">
        <f>kWh_in_MMBtu*(AI71-AH71)*Elec_source_E+(AG71-AF71)*Gas_source_E</f>
        <v>-4.5285586362684347</v>
      </c>
      <c r="AM71" s="52">
        <f>(AI71-AH71)*Elec_emissions/1000+(AG71-AF71)*Gas_emissions</f>
        <v>-610.56285192260214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F63:I63"/>
    <mergeCell ref="S63:V63"/>
    <mergeCell ref="AF63:AI63"/>
    <mergeCell ref="F33:I33"/>
    <mergeCell ref="S33:V33"/>
    <mergeCell ref="AF33:AI33"/>
    <mergeCell ref="AS33:AV33"/>
    <mergeCell ref="BF33:BI33"/>
    <mergeCell ref="F48:I48"/>
    <mergeCell ref="S48:V48"/>
    <mergeCell ref="AF48:AI48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BM71"/>
  <sheetViews>
    <sheetView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53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53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53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53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53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4189</v>
      </c>
      <c r="F8" s="30">
        <v>32.281091955636256</v>
      </c>
      <c r="G8" s="30">
        <v>28.768110892862975</v>
      </c>
      <c r="H8" s="30">
        <v>281.33434367779898</v>
      </c>
      <c r="I8" s="30">
        <v>279.05661214859902</v>
      </c>
      <c r="J8" s="32">
        <f>(G8-F8)/F8</f>
        <v>-0.10882472834565676</v>
      </c>
      <c r="K8" s="36">
        <f>(I8-H8)/H8</f>
        <v>-8.0961730424514537E-3</v>
      </c>
      <c r="L8" s="49">
        <f>kWh_in_MMBtu*(I8-H8)*Elec_source_E+(G8-F8)*Gas_source_E</f>
        <v>-3.8535344407721484</v>
      </c>
      <c r="M8" s="50">
        <f>(I8-H8)*Elec_emissions/1000+(G8-F8)*Gas_emissions</f>
        <v>-519.72003787112908</v>
      </c>
      <c r="N8" s="6"/>
      <c r="O8" s="16">
        <v>1</v>
      </c>
      <c r="P8" s="17" t="s">
        <v>22</v>
      </c>
      <c r="Q8" s="18">
        <v>7241</v>
      </c>
      <c r="R8" s="18">
        <v>3759</v>
      </c>
      <c r="S8" s="30">
        <v>30.971090667520574</v>
      </c>
      <c r="T8" s="30">
        <v>27.59474947462127</v>
      </c>
      <c r="U8" s="30">
        <v>274.22109716482601</v>
      </c>
      <c r="V8" s="30">
        <v>274.16972071579994</v>
      </c>
      <c r="W8" s="32">
        <f>(T8-S8)/S8</f>
        <v>-0.10901589579601333</v>
      </c>
      <c r="X8" s="36">
        <f>(V8-U8)/U8</f>
        <v>-1.8735410789777674E-4</v>
      </c>
      <c r="Y8" s="49">
        <f>kWh_in_MMBtu*(V8-U8)*Elec_source_E+(T8-S8)*Gas_source_E</f>
        <v>-3.680761929499532</v>
      </c>
      <c r="Z8" s="50">
        <f>(V8-U8)*Elec_emissions/1000+(T8-S8)*Gas_emissions</f>
        <v>-496.39685671308155</v>
      </c>
      <c r="AA8" s="6"/>
      <c r="AB8" s="16">
        <v>1</v>
      </c>
      <c r="AC8" s="17" t="s">
        <v>22</v>
      </c>
      <c r="AD8" s="18">
        <v>2476</v>
      </c>
      <c r="AE8" s="18">
        <v>327</v>
      </c>
      <c r="AF8" s="30">
        <v>40.59825894427896</v>
      </c>
      <c r="AG8" s="30">
        <v>36.215931371837002</v>
      </c>
      <c r="AH8" s="30">
        <v>316.67108760933542</v>
      </c>
      <c r="AI8" s="30">
        <v>304.14111761722802</v>
      </c>
      <c r="AJ8" s="32">
        <f>(AG8-AF8)/AF8</f>
        <v>-0.10794373173629676</v>
      </c>
      <c r="AK8" s="36">
        <f>(AI8-AH8)/AH8</f>
        <v>-3.9567773890255259E-2</v>
      </c>
      <c r="AL8" s="49">
        <f>kWh_in_MMBtu*(AI8-AH8)*Elec_source_E+(AG8-AF8)*Gas_source_E</f>
        <v>-4.91088119964986</v>
      </c>
      <c r="AM8" s="50">
        <f>(AI8-AH8)*Elec_emissions/1000+(AG8-AF8)*Gas_emissions</f>
        <v>-662.42072951749208</v>
      </c>
      <c r="AO8" s="16">
        <v>1</v>
      </c>
      <c r="AP8" s="17" t="s">
        <v>22</v>
      </c>
      <c r="AQ8" s="18">
        <v>211</v>
      </c>
      <c r="AR8" s="18">
        <v>103</v>
      </c>
      <c r="AS8" s="30">
        <v>53.684793283215981</v>
      </c>
      <c r="AT8" s="30">
        <v>47.945084432142977</v>
      </c>
      <c r="AU8" s="30">
        <v>428.74772597538828</v>
      </c>
      <c r="AV8" s="30">
        <v>377.76721028109671</v>
      </c>
      <c r="AW8" s="32">
        <f>(AT8-AS8)/AS8</f>
        <v>-0.10691498467346185</v>
      </c>
      <c r="AX8" s="36">
        <f>(AV8-AU8)/AU8</f>
        <v>-0.11890562353027627</v>
      </c>
      <c r="AY8" s="49">
        <f>kWh_in_MMBtu*(AV8-AU8)*Elec_source_E+(AT8-AS8)*Gas_source_E</f>
        <v>-6.8020730788404773</v>
      </c>
      <c r="AZ8" s="50">
        <f>(AV8-AU8)*Elec_emissions/1000+(AT8-AS8)*Gas_emissions</f>
        <v>-917.8628709272316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4533</v>
      </c>
      <c r="F9" s="30">
        <v>32.536396883803604</v>
      </c>
      <c r="G9" s="31">
        <v>28.674541115580258</v>
      </c>
      <c r="H9" s="31">
        <v>283.4566496061671</v>
      </c>
      <c r="I9" s="30">
        <v>277.54907044433867</v>
      </c>
      <c r="J9" s="37">
        <f t="shared" ref="J9:J11" si="0">(G9-F9)/F9</f>
        <v>-0.11869340609579765</v>
      </c>
      <c r="K9" s="38">
        <f t="shared" ref="K9:K11" si="1">(I9-H9)/H9</f>
        <v>-2.0841208594105626E-2</v>
      </c>
      <c r="L9" s="49">
        <f>kWh_in_MMBtu*(I9-H9)*Elec_source_E+(G9-F9)*Gas_source_E</f>
        <v>-4.2726685222093908</v>
      </c>
      <c r="M9" s="50">
        <f>(I9-H9)*Elec_emissions/1000+(G9-F9)*Gas_emissions</f>
        <v>-576.28241803013054</v>
      </c>
      <c r="N9" s="6"/>
      <c r="O9" s="16">
        <v>2</v>
      </c>
      <c r="P9" s="17" t="s">
        <v>23</v>
      </c>
      <c r="Q9" s="18">
        <v>7241</v>
      </c>
      <c r="R9" s="18">
        <v>4009</v>
      </c>
      <c r="S9" s="30">
        <v>31.257281554946733</v>
      </c>
      <c r="T9" s="31">
        <v>27.513897564169859</v>
      </c>
      <c r="U9" s="31">
        <v>276.51619091351586</v>
      </c>
      <c r="V9" s="30">
        <v>272.78562331827419</v>
      </c>
      <c r="W9" s="37">
        <f t="shared" ref="W9:W11" si="2">(T9-S9)/S9</f>
        <v>-0.11976038236711123</v>
      </c>
      <c r="X9" s="38">
        <f t="shared" ref="X9:X11" si="3">(V9-U9)/U9</f>
        <v>-1.349131702891297E-2</v>
      </c>
      <c r="Y9" s="49">
        <f>kWh_in_MMBtu*(V9-U9)*Elec_source_E+(T9-S9)*Gas_source_E</f>
        <v>-4.12022749659317</v>
      </c>
      <c r="Z9" s="50">
        <f>(V9-U9)*Elec_emissions/1000+(T9-S9)*Gas_emissions</f>
        <v>-555.70169192768174</v>
      </c>
      <c r="AA9" s="6"/>
      <c r="AB9" s="16">
        <v>2</v>
      </c>
      <c r="AC9" s="17" t="s">
        <v>23</v>
      </c>
      <c r="AD9" s="18">
        <v>2476</v>
      </c>
      <c r="AE9" s="18">
        <v>415</v>
      </c>
      <c r="AF9" s="30">
        <v>39.656440595726067</v>
      </c>
      <c r="AG9" s="31">
        <v>35.267458526278247</v>
      </c>
      <c r="AH9" s="31">
        <v>314.52037863085826</v>
      </c>
      <c r="AI9" s="30">
        <v>300.17846612121673</v>
      </c>
      <c r="AJ9" s="37">
        <f t="shared" ref="AJ9:AJ11" si="4">(AG9-AF9)/AF9</f>
        <v>-0.11067513885552398</v>
      </c>
      <c r="AK9" s="38">
        <f t="shared" ref="AK9:AK11" si="5">(AI9-AH9)/AH9</f>
        <v>-4.559931083662512E-2</v>
      </c>
      <c r="AL9" s="49">
        <f>kWh_in_MMBtu*(AI9-AH9)*Elec_source_E+(AG9-AF9)*Gas_source_E</f>
        <v>-4.937533010257436</v>
      </c>
      <c r="AM9" s="50">
        <f>(AI9-AH9)*Elec_emissions/1000+(AG9-AF9)*Gas_emissions</f>
        <v>-666.03350499784835</v>
      </c>
      <c r="AO9" s="16">
        <v>2</v>
      </c>
      <c r="AP9" s="17" t="s">
        <v>23</v>
      </c>
      <c r="AQ9" s="18">
        <v>211</v>
      </c>
      <c r="AR9" s="18">
        <v>109</v>
      </c>
      <c r="AS9" s="30">
        <v>52.473600672241048</v>
      </c>
      <c r="AT9" s="31">
        <v>46.261323429018574</v>
      </c>
      <c r="AU9" s="31">
        <v>420.45528587762186</v>
      </c>
      <c r="AV9" s="30">
        <v>366.58999083415148</v>
      </c>
      <c r="AW9" s="37">
        <f t="shared" ref="AW9:AW11" si="6">(AT9-AS9)/AS9</f>
        <v>-0.11838862139507833</v>
      </c>
      <c r="AX9" s="38">
        <f t="shared" ref="AX9:AX11" si="7">(AV9-AU9)/AU9</f>
        <v>-0.12811182747063493</v>
      </c>
      <c r="AY9" s="49">
        <f>kWh_in_MMBtu*(AV9-AU9)*Elec_source_E+(AT9-AS9)*Gas_source_E</f>
        <v>-7.348056679600214</v>
      </c>
      <c r="AZ9" s="50">
        <f>(AV9-AU9)*Elec_emissions/1000+(AT9-AS9)*Gas_emissions</f>
        <v>-991.52489374690958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8">(BG9-BF9)/BF9</f>
        <v>#DIV/0!</v>
      </c>
      <c r="BK9" s="38" t="e">
        <f t="shared" ref="BK9:BK11" si="9">(BI9-BH9)/BH9</f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5728</v>
      </c>
      <c r="F10" s="30">
        <v>33.74878798917053</v>
      </c>
      <c r="G10" s="31">
        <v>29.741029124688282</v>
      </c>
      <c r="H10" s="31">
        <v>291.45151203816766</v>
      </c>
      <c r="I10" s="30">
        <v>272.24694937738059</v>
      </c>
      <c r="J10" s="37">
        <f t="shared" si="0"/>
        <v>-0.11875267537809882</v>
      </c>
      <c r="K10" s="38">
        <f t="shared" si="1"/>
        <v>-6.5892822193600764E-2</v>
      </c>
      <c r="L10" s="49">
        <f>kWh_in_MMBtu*(I10-H10)*Elec_source_E+(G10-F10)*Gas_source_E</f>
        <v>-4.5740585845610484</v>
      </c>
      <c r="M10" s="50">
        <f>(I10-H10)*Elec_emissions/1000+(G10-F10)*Gas_emissions</f>
        <v>-617.06398718767491</v>
      </c>
      <c r="N10" s="6"/>
      <c r="O10" s="16">
        <v>3</v>
      </c>
      <c r="P10" s="17" t="s">
        <v>24</v>
      </c>
      <c r="Q10" s="18">
        <v>7241</v>
      </c>
      <c r="R10" s="18">
        <v>4881</v>
      </c>
      <c r="S10" s="30">
        <v>32.783503542889143</v>
      </c>
      <c r="T10" s="31">
        <v>28.898687860605062</v>
      </c>
      <c r="U10" s="31">
        <v>286.86101096743442</v>
      </c>
      <c r="V10" s="30">
        <v>269.8861300532559</v>
      </c>
      <c r="W10" s="37">
        <f t="shared" si="2"/>
        <v>-0.11849910053700503</v>
      </c>
      <c r="X10" s="38">
        <f t="shared" si="3"/>
        <v>-5.9174583736322332E-2</v>
      </c>
      <c r="Y10" s="49">
        <f>kWh_in_MMBtu*(V10-U10)*Elec_source_E+(T10-S10)*Gas_source_E</f>
        <v>-4.4161798480190253</v>
      </c>
      <c r="Z10" s="50">
        <f>(V10-U10)*Elec_emissions/1000+(T10-S10)*Gas_emissions</f>
        <v>-595.74938214497547</v>
      </c>
      <c r="AA10" s="6"/>
      <c r="AB10" s="16">
        <v>3</v>
      </c>
      <c r="AC10" s="17" t="s">
        <v>24</v>
      </c>
      <c r="AD10" s="18">
        <v>2476</v>
      </c>
      <c r="AE10" s="18">
        <v>707</v>
      </c>
      <c r="AF10" s="30">
        <v>36.001680648087309</v>
      </c>
      <c r="AG10" s="31">
        <v>31.641289652231901</v>
      </c>
      <c r="AH10" s="31">
        <v>294.69563879358481</v>
      </c>
      <c r="AI10" s="30">
        <v>268.39023132986705</v>
      </c>
      <c r="AJ10" s="37">
        <f t="shared" si="4"/>
        <v>-0.12111631783187504</v>
      </c>
      <c r="AK10" s="38">
        <f t="shared" si="5"/>
        <v>-8.9262968299788747E-2</v>
      </c>
      <c r="AL10" s="49">
        <f>kWh_in_MMBtu*(AI10-AH10)*Elec_source_E+(AG10-AF10)*Gas_source_E</f>
        <v>-5.0344482814188698</v>
      </c>
      <c r="AM10" s="50">
        <f>(AI10-AH10)*Elec_emissions/1000+(AG10-AF10)*Gas_emissions</f>
        <v>-679.22553884299055</v>
      </c>
      <c r="AO10" s="16">
        <v>3</v>
      </c>
      <c r="AP10" s="17" t="s">
        <v>24</v>
      </c>
      <c r="AQ10" s="18">
        <v>211</v>
      </c>
      <c r="AR10" s="18">
        <v>137</v>
      </c>
      <c r="AS10" s="30">
        <v>56.332311663195107</v>
      </c>
      <c r="AT10" s="31">
        <v>49.816999222413656</v>
      </c>
      <c r="AU10" s="31">
        <v>437.45100342322894</v>
      </c>
      <c r="AV10" s="30">
        <v>376.26826512601798</v>
      </c>
      <c r="AW10" s="37">
        <f t="shared" si="6"/>
        <v>-0.11565853146122974</v>
      </c>
      <c r="AX10" s="38">
        <f t="shared" si="7"/>
        <v>-0.13986192240601023</v>
      </c>
      <c r="AY10" s="49">
        <f>kWh_in_MMBtu*(AV10-AU10)*Elec_source_E+(AT10-AS10)*Gas_source_E</f>
        <v>-7.7567045920024729</v>
      </c>
      <c r="AZ10" s="50">
        <f>(AV10-AU10)*Elec_emissions/1000+(AT10-AS10)*Gas_emissions</f>
        <v>-1046.710630279018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42.020631023560362</v>
      </c>
      <c r="BG10" s="31">
        <v>35.599567000701953</v>
      </c>
      <c r="BH10" s="31">
        <v>328.35410884340882</v>
      </c>
      <c r="BI10" s="30">
        <v>271.89312373956852</v>
      </c>
      <c r="BJ10" s="37">
        <f t="shared" si="8"/>
        <v>-0.15280741546356627</v>
      </c>
      <c r="BK10" s="38">
        <f t="shared" si="9"/>
        <v>-0.17195151083297816</v>
      </c>
      <c r="BL10" s="49">
        <f>kWh_in_MMBtu*(BI10-BH10)*Elec_source_E+(BG10-BF10)*Gas_source_E</f>
        <v>-7.6034233723173417</v>
      </c>
      <c r="BM10" s="50">
        <f>(BI10-BH10)*Elec_emissions/1000+(BG10-BF10)*Gas_emissions</f>
        <v>-1025.9906837011699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7565</v>
      </c>
      <c r="F11" s="39">
        <v>37.783331959929832</v>
      </c>
      <c r="G11" s="40">
        <v>33.39956307716318</v>
      </c>
      <c r="H11" s="40">
        <v>312.43953075175745</v>
      </c>
      <c r="I11" s="39">
        <v>324.37655505828013</v>
      </c>
      <c r="J11" s="41">
        <f t="shared" si="0"/>
        <v>-0.11602388289671618</v>
      </c>
      <c r="K11" s="42">
        <f t="shared" si="1"/>
        <v>3.8205870677763279E-2</v>
      </c>
      <c r="L11" s="51">
        <f>kWh_in_MMBtu*(I11-H11)*Elec_source_E+(G11-F11)*Gas_source_E</f>
        <v>-4.6505119319722352</v>
      </c>
      <c r="M11" s="52">
        <f>(I11-H11)*Elec_emissions/1000+(G11-F11)*Gas_emissions</f>
        <v>-627.05759242501392</v>
      </c>
      <c r="N11" s="6"/>
      <c r="O11" s="19">
        <v>4</v>
      </c>
      <c r="P11" s="14" t="s">
        <v>25</v>
      </c>
      <c r="Q11" s="13">
        <v>7241</v>
      </c>
      <c r="R11" s="13">
        <v>6389</v>
      </c>
      <c r="S11" s="39">
        <v>37.548747113724694</v>
      </c>
      <c r="T11" s="40">
        <v>33.349436863708334</v>
      </c>
      <c r="U11" s="40">
        <v>311.14176048299578</v>
      </c>
      <c r="V11" s="39">
        <v>326.63957698229672</v>
      </c>
      <c r="W11" s="41">
        <f t="shared" si="2"/>
        <v>-0.11183622817820843</v>
      </c>
      <c r="X11" s="42">
        <f t="shared" si="3"/>
        <v>4.9809503151371129E-2</v>
      </c>
      <c r="Y11" s="51">
        <f>kWh_in_MMBtu*(V11-U11)*Elec_source_E+(T11-S11)*Gas_source_E</f>
        <v>-4.4113306678757978</v>
      </c>
      <c r="Z11" s="52">
        <f>(V11-U11)*Elec_emissions/1000+(T11-S11)*Gas_emissions</f>
        <v>-594.76478156242138</v>
      </c>
      <c r="AA11" s="6"/>
      <c r="AB11" s="19">
        <v>4</v>
      </c>
      <c r="AC11" s="14" t="s">
        <v>25</v>
      </c>
      <c r="AD11" s="13">
        <v>2476</v>
      </c>
      <c r="AE11" s="13">
        <v>994</v>
      </c>
      <c r="AF11" s="39">
        <v>34.427767631670974</v>
      </c>
      <c r="AG11" s="40">
        <v>29.375779676267669</v>
      </c>
      <c r="AH11" s="40">
        <v>290.63815059026092</v>
      </c>
      <c r="AI11" s="39">
        <v>283.32853385779066</v>
      </c>
      <c r="AJ11" s="41">
        <f t="shared" si="4"/>
        <v>-0.14674166531657004</v>
      </c>
      <c r="AK11" s="42">
        <f t="shared" si="5"/>
        <v>-2.5150231370606582E-2</v>
      </c>
      <c r="AL11" s="51">
        <f>kWh_in_MMBtu*(AI11-AH11)*Elec_source_E+(AG11-AF11)*Gas_source_E</f>
        <v>-5.5849226287858684</v>
      </c>
      <c r="AM11" s="52">
        <f>(AI11-AH11)*Elec_emissions/1000+(AG11-AF11)*Gas_emissions</f>
        <v>-753.2704121732977</v>
      </c>
      <c r="AO11" s="19">
        <v>4</v>
      </c>
      <c r="AP11" s="14" t="s">
        <v>25</v>
      </c>
      <c r="AQ11" s="13">
        <v>211</v>
      </c>
      <c r="AR11" s="13">
        <v>172</v>
      </c>
      <c r="AS11" s="39">
        <v>66.007249559345567</v>
      </c>
      <c r="AT11" s="40">
        <v>58.755663747846988</v>
      </c>
      <c r="AU11" s="40">
        <v>487.64107625550974</v>
      </c>
      <c r="AV11" s="39">
        <v>480.94792417608238</v>
      </c>
      <c r="AW11" s="41">
        <f t="shared" si="6"/>
        <v>-0.10986044502549448</v>
      </c>
      <c r="AX11" s="42">
        <f t="shared" si="7"/>
        <v>-1.3725570722677076E-2</v>
      </c>
      <c r="AY11" s="51">
        <f>kWh_in_MMBtu*(AV11-AU11)*Elec_source_E+(AT11-AS11)*Gas_source_E</f>
        <v>-7.9758845056348218</v>
      </c>
      <c r="AZ11" s="52">
        <f>(AV11-AU11)*Elec_emissions/1000+(AT11-AS11)*Gas_emissions</f>
        <v>-1075.7149574137784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35.751301719344113</v>
      </c>
      <c r="BG11" s="40">
        <v>29.264339366697016</v>
      </c>
      <c r="BH11" s="40">
        <v>295.17556085247503</v>
      </c>
      <c r="BI11" s="39">
        <v>265.67760630548037</v>
      </c>
      <c r="BJ11" s="41">
        <f t="shared" si="8"/>
        <v>-0.18144688558674685</v>
      </c>
      <c r="BK11" s="42">
        <f t="shared" si="9"/>
        <v>-9.9933593627479764E-2</v>
      </c>
      <c r="BL11" s="51">
        <f>kWh_in_MMBtu*(BI11-BH11)*Elec_source_E+(BG11-BF11)*Gas_source_E</f>
        <v>-7.3865900329231078</v>
      </c>
      <c r="BM11" s="52">
        <f>(BI11-BH11)*Elec_emissions/1000+(BG11-BF11)*Gas_emissions</f>
        <v>-996.47349175045349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53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53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53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53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53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1495</v>
      </c>
      <c r="F23" s="30">
        <v>42.792120756734029</v>
      </c>
      <c r="G23" s="30">
        <v>38.128804063401027</v>
      </c>
      <c r="H23" s="30">
        <v>317.05227766302232</v>
      </c>
      <c r="I23" s="30">
        <v>313.3904761934968</v>
      </c>
      <c r="J23" s="32">
        <f>(G23-F23)/F23</f>
        <v>-0.10897605939755051</v>
      </c>
      <c r="K23" s="36">
        <f t="shared" ref="K23:K26" si="10">(I23-H23)/H23</f>
        <v>-1.1549519519356548E-2</v>
      </c>
      <c r="L23" s="49">
        <f>kWh_in_MMBtu*(I23-H23)*Elec_source_E+(G23-F23)*Gas_source_E</f>
        <v>-5.1222179416388629</v>
      </c>
      <c r="M23" s="50">
        <f>(I23-H23)*Elec_emissions/1000+(G23-F23)*Gas_emissions</f>
        <v>-690.83181325664145</v>
      </c>
      <c r="N23" s="6"/>
      <c r="O23" s="16">
        <v>1</v>
      </c>
      <c r="P23" s="17" t="s">
        <v>22</v>
      </c>
      <c r="Q23" s="18">
        <v>3779</v>
      </c>
      <c r="R23" s="18">
        <v>1194</v>
      </c>
      <c r="S23" s="30">
        <v>41.640690992600632</v>
      </c>
      <c r="T23" s="30">
        <v>37.088442774796839</v>
      </c>
      <c r="U23" s="30">
        <v>307.15462910616594</v>
      </c>
      <c r="V23" s="30">
        <v>308.24445548181245</v>
      </c>
      <c r="W23" s="32">
        <f>(T23-S23)/S23</f>
        <v>-0.10932211039948179</v>
      </c>
      <c r="X23" s="36">
        <f t="shared" ref="X23:X26" si="11">(V23-U23)/U23</f>
        <v>3.5481359301598502E-3</v>
      </c>
      <c r="Y23" s="49">
        <f>kWh_in_MMBtu*(V23-U23)*Elec_source_E+(T23-S23)*Gas_source_E</f>
        <v>-4.9502830252251666</v>
      </c>
      <c r="Z23" s="50">
        <f>(V23-U23)*Elec_emissions/1000+(T23-S23)*Gas_emissions</f>
        <v>-667.59588046696751</v>
      </c>
      <c r="AA23" s="6"/>
      <c r="AB23" s="16">
        <v>1</v>
      </c>
      <c r="AC23" s="17" t="s">
        <v>22</v>
      </c>
      <c r="AD23" s="18">
        <v>1341</v>
      </c>
      <c r="AE23" s="18">
        <v>256</v>
      </c>
      <c r="AF23" s="30">
        <v>44.22781232729649</v>
      </c>
      <c r="AG23" s="30">
        <v>39.45480613619673</v>
      </c>
      <c r="AH23" s="30">
        <v>334.73706957275965</v>
      </c>
      <c r="AI23" s="30">
        <v>318.02791627394095</v>
      </c>
      <c r="AJ23" s="32">
        <f>(AG23-AF23)/AF23</f>
        <v>-0.10791865886963529</v>
      </c>
      <c r="AK23" s="36">
        <f t="shared" ref="AK23:AK26" si="12">(AI23-AH23)/AH23</f>
        <v>-4.9917247946710437E-2</v>
      </c>
      <c r="AL23" s="49">
        <f>kWh_in_MMBtu*(AI23-AH23)*Elec_source_E+(AG23-AF23)*Gas_source_E</f>
        <v>-5.3814626591072896</v>
      </c>
      <c r="AM23" s="50">
        <f>(AI23-AH23)*Elec_emissions/1000+(AG23-AF23)*Gas_emissions</f>
        <v>-725.92701898814721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58.189578462461569</v>
      </c>
      <c r="AU23" s="30">
        <v>479.06306984065571</v>
      </c>
      <c r="AV23" s="30">
        <v>423.54967773033729</v>
      </c>
      <c r="AW23" s="32">
        <f>(AT23-AS23)/AS23</f>
        <v>-0.10719180157041824</v>
      </c>
      <c r="AX23" s="36">
        <f t="shared" ref="AX23:AX26" si="13">(AV23-AU23)/AU23</f>
        <v>-0.11587908900759787</v>
      </c>
      <c r="AY23" s="49">
        <f>kWh_in_MMBtu*(AV23-AU23)*Elec_source_E+(AT23-AS23)*Gas_source_E</f>
        <v>-8.2094099977739994</v>
      </c>
      <c r="AZ23" s="50">
        <f>(AV23-AU23)*Elec_emissions/1000+(AT23-AS23)*Gas_emissions</f>
        <v>-1107.7058373368868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1724</v>
      </c>
      <c r="F24" s="30">
        <v>42.17492983140103</v>
      </c>
      <c r="G24" s="31">
        <v>37.314010392179654</v>
      </c>
      <c r="H24" s="31">
        <v>316.69760910787693</v>
      </c>
      <c r="I24" s="30">
        <v>308.86912220636026</v>
      </c>
      <c r="J24" s="37">
        <f t="shared" ref="J24:J26" si="15">(G24-F24)/F24</f>
        <v>-0.11525613578145695</v>
      </c>
      <c r="K24" s="38">
        <f t="shared" si="10"/>
        <v>-2.4719122204834978E-2</v>
      </c>
      <c r="L24" s="49">
        <f>kWh_in_MMBtu*(I24-H24)*Elec_source_E+(G24-F24)*Gas_source_E</f>
        <v>-5.3822128992395237</v>
      </c>
      <c r="M24" s="50">
        <f>(I24-H24)*Elec_emissions/1000+(G24-F24)*Gas_emissions</f>
        <v>-725.93777752034759</v>
      </c>
      <c r="N24" s="6"/>
      <c r="O24" s="16">
        <v>2</v>
      </c>
      <c r="P24" s="17" t="s">
        <v>23</v>
      </c>
      <c r="Q24" s="18">
        <v>3779</v>
      </c>
      <c r="R24" s="18">
        <v>1348</v>
      </c>
      <c r="S24" s="30">
        <v>41.216091653295393</v>
      </c>
      <c r="T24" s="31">
        <v>36.393019805332415</v>
      </c>
      <c r="U24" s="31">
        <v>307.98217532107924</v>
      </c>
      <c r="V24" s="30">
        <v>304.35362381024015</v>
      </c>
      <c r="W24" s="37">
        <f t="shared" ref="W24:W26" si="16">(T24-S24)/S24</f>
        <v>-0.11701914603000342</v>
      </c>
      <c r="X24" s="38">
        <f t="shared" si="11"/>
        <v>-1.1781693232915934E-2</v>
      </c>
      <c r="Y24" s="49">
        <f>kWh_in_MMBtu*(V24-U24)*Elec_source_E+(T24-S24)*Gas_source_E</f>
        <v>-5.2959950906736415</v>
      </c>
      <c r="Z24" s="50">
        <f>(V24-U24)*Elec_emissions/1000+(T24-S24)*Gas_emissions</f>
        <v>-714.26747554731787</v>
      </c>
      <c r="AA24" s="6"/>
      <c r="AB24" s="16">
        <v>2</v>
      </c>
      <c r="AC24" s="17" t="s">
        <v>23</v>
      </c>
      <c r="AD24" s="18">
        <v>1341</v>
      </c>
      <c r="AE24" s="18">
        <v>328</v>
      </c>
      <c r="AF24" s="30">
        <v>43.185181166547125</v>
      </c>
      <c r="AG24" s="31">
        <v>38.519085146253367</v>
      </c>
      <c r="AH24" s="31">
        <v>331.14720335392013</v>
      </c>
      <c r="AI24" s="30">
        <v>313.42072000041708</v>
      </c>
      <c r="AJ24" s="37">
        <f t="shared" ref="AJ24:AJ26" si="17">(AG24-AF24)/AF24</f>
        <v>-0.10804854568743344</v>
      </c>
      <c r="AK24" s="38">
        <f t="shared" si="12"/>
        <v>-5.3530524111228946E-2</v>
      </c>
      <c r="AL24" s="49">
        <f>kWh_in_MMBtu*(AI24-AH24)*Elec_source_E+(AG24-AF24)*Gas_source_E</f>
        <v>-5.2758219694089021</v>
      </c>
      <c r="AM24" s="50">
        <f>(AI24-AH24)*Elec_emissions/1000+(AG24-AF24)*Gas_emissions</f>
        <v>-711.69042177917572</v>
      </c>
      <c r="AO24" s="16">
        <v>2</v>
      </c>
      <c r="AP24" s="17" t="s">
        <v>23</v>
      </c>
      <c r="AQ24" s="18">
        <v>133</v>
      </c>
      <c r="AR24" s="18">
        <v>48</v>
      </c>
      <c r="AS24" s="30">
        <v>62.198917876370075</v>
      </c>
      <c r="AT24" s="31">
        <v>54.943818553301675</v>
      </c>
      <c r="AU24" s="31">
        <v>462.71714727248536</v>
      </c>
      <c r="AV24" s="30">
        <v>404.57678390467294</v>
      </c>
      <c r="AW24" s="37">
        <f t="shared" ref="AW24:AW26" si="18">(AT24-AS24)/AS24</f>
        <v>-0.11664349752015021</v>
      </c>
      <c r="AX24" s="38">
        <f t="shared" si="13"/>
        <v>-0.12564990018313427</v>
      </c>
      <c r="AY24" s="49">
        <f>kWh_in_MMBtu*(AV24-AU24)*Elec_source_E+(AT24-AS24)*Gas_source_E</f>
        <v>-8.5305010436424382</v>
      </c>
      <c r="AZ24" s="50">
        <f>(AV24-AU24)*Elec_emissions/1000+(AT24-AS24)*Gas_emissions</f>
        <v>-1151.0356888278541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2470</v>
      </c>
      <c r="F25" s="30">
        <v>42.169485266918656</v>
      </c>
      <c r="G25" s="31">
        <v>37.64203427618277</v>
      </c>
      <c r="H25" s="31">
        <v>321.15228200742479</v>
      </c>
      <c r="I25" s="30">
        <v>299.54105890512653</v>
      </c>
      <c r="J25" s="37">
        <f t="shared" si="15"/>
        <v>-0.10736320261152453</v>
      </c>
      <c r="K25" s="38">
        <f t="shared" si="10"/>
        <v>-6.7292758959124011E-2</v>
      </c>
      <c r="L25" s="49">
        <f>kWh_in_MMBtu*(I25-H25)*Elec_source_E+(G25-F25)*Gas_source_E</f>
        <v>-5.1662883798353443</v>
      </c>
      <c r="M25" s="50">
        <f>(I25-H25)*Elec_emissions/1000+(G25-F25)*Gas_emissions</f>
        <v>-696.95801402891698</v>
      </c>
      <c r="N25" s="6"/>
      <c r="O25" s="16">
        <v>3</v>
      </c>
      <c r="P25" s="17" t="s">
        <v>24</v>
      </c>
      <c r="Q25" s="18">
        <v>3779</v>
      </c>
      <c r="R25" s="18">
        <v>1910</v>
      </c>
      <c r="S25" s="30">
        <v>41.509251891746374</v>
      </c>
      <c r="T25" s="31">
        <v>37.102074117265694</v>
      </c>
      <c r="U25" s="31">
        <v>316.59901005022516</v>
      </c>
      <c r="V25" s="30">
        <v>298.68669488128484</v>
      </c>
      <c r="W25" s="37">
        <f t="shared" si="16"/>
        <v>-0.10617338481489219</v>
      </c>
      <c r="X25" s="38">
        <f t="shared" si="11"/>
        <v>-5.6577293675361524E-2</v>
      </c>
      <c r="Y25" s="49">
        <f>kWh_in_MMBtu*(V25-U25)*Elec_source_E+(T25-S25)*Gas_source_E</f>
        <v>-4.9955905714825359</v>
      </c>
      <c r="Z25" s="50">
        <f>(V25-U25)*Elec_emissions/1000+(T25-S25)*Gas_emissions</f>
        <v>-673.89963910429913</v>
      </c>
      <c r="AA25" s="6"/>
      <c r="AB25" s="16">
        <v>3</v>
      </c>
      <c r="AC25" s="17" t="s">
        <v>24</v>
      </c>
      <c r="AD25" s="18">
        <v>1341</v>
      </c>
      <c r="AE25" s="18">
        <v>488</v>
      </c>
      <c r="AF25" s="30">
        <v>41.270531832235996</v>
      </c>
      <c r="AG25" s="31">
        <v>36.620779225967475</v>
      </c>
      <c r="AH25" s="31">
        <v>315.67740806063318</v>
      </c>
      <c r="AI25" s="30">
        <v>286.39187856029065</v>
      </c>
      <c r="AJ25" s="37">
        <f t="shared" si="17"/>
        <v>-0.11266519717191156</v>
      </c>
      <c r="AK25" s="38">
        <f t="shared" si="12"/>
        <v>-9.2770431942717821E-2</v>
      </c>
      <c r="AL25" s="49">
        <f>kWh_in_MMBtu*(AI25-AH25)*Elec_source_E+(AG25-AF25)*Gas_source_E</f>
        <v>-5.3817572158629039</v>
      </c>
      <c r="AM25" s="50">
        <f>(AI25-AH25)*Elec_emissions/1000+(AG25-AF25)*Gas_emissions</f>
        <v>-726.09479301497061</v>
      </c>
      <c r="AO25" s="16">
        <v>3</v>
      </c>
      <c r="AP25" s="17" t="s">
        <v>24</v>
      </c>
      <c r="AQ25" s="18">
        <v>133</v>
      </c>
      <c r="AR25" s="18">
        <v>69</v>
      </c>
      <c r="AS25" s="30">
        <v>66.809798099299584</v>
      </c>
      <c r="AT25" s="31">
        <v>59.900349781446138</v>
      </c>
      <c r="AU25" s="31">
        <v>485.59985365640898</v>
      </c>
      <c r="AV25" s="30">
        <v>417.39003135893836</v>
      </c>
      <c r="AW25" s="37">
        <f t="shared" si="18"/>
        <v>-0.10341968565125603</v>
      </c>
      <c r="AX25" s="38">
        <f t="shared" si="13"/>
        <v>-0.14046508001160388</v>
      </c>
      <c r="AY25" s="49">
        <f>kWh_in_MMBtu*(AV25-AU25)*Elec_source_E+(AT25-AS25)*Gas_source_E</f>
        <v>-8.261543698602912</v>
      </c>
      <c r="AZ25" s="50">
        <f>(AV25-AU25)*Elec_emissions/1000+(AT25-AS25)*Gas_emissions</f>
        <v>-1114.8659843449789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42.020631023560362</v>
      </c>
      <c r="BG25" s="31">
        <v>35.599567000701953</v>
      </c>
      <c r="BH25" s="31">
        <v>328.35410884340882</v>
      </c>
      <c r="BI25" s="30">
        <v>271.89312373956852</v>
      </c>
      <c r="BJ25" s="37">
        <f t="shared" si="19"/>
        <v>-0.15280741546356627</v>
      </c>
      <c r="BK25" s="38">
        <f t="shared" si="14"/>
        <v>-0.17195151083297816</v>
      </c>
      <c r="BL25" s="49">
        <f>kWh_in_MMBtu*(BI25-BH25)*Elec_source_E+(BG25-BF25)*Gas_source_E</f>
        <v>-7.6034233723173417</v>
      </c>
      <c r="BM25" s="50">
        <f>(BI25-BH25)*Elec_emissions/1000+(BG25-BF25)*Gas_emissions</f>
        <v>-1025.9906837011699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4045</v>
      </c>
      <c r="F26" s="39">
        <v>46.695899272884567</v>
      </c>
      <c r="G26" s="40">
        <v>42.275435968122615</v>
      </c>
      <c r="H26" s="40">
        <v>349.40442903148482</v>
      </c>
      <c r="I26" s="39">
        <v>367.67539555473371</v>
      </c>
      <c r="J26" s="41">
        <f t="shared" si="15"/>
        <v>-9.4664914341393416E-2</v>
      </c>
      <c r="K26" s="42">
        <f t="shared" si="10"/>
        <v>5.229174276323352E-2</v>
      </c>
      <c r="L26" s="51">
        <f>kWh_in_MMBtu*(I26-H26)*Elec_source_E+(G26-F26)*Gas_source_E</f>
        <v>-4.6226985325260852</v>
      </c>
      <c r="M26" s="52">
        <f>(I26-H26)*Elec_emissions/1000+(G26-F26)*Gas_emissions</f>
        <v>-623.24212047520302</v>
      </c>
      <c r="N26" s="6"/>
      <c r="O26" s="19">
        <v>4</v>
      </c>
      <c r="P26" s="14" t="s">
        <v>25</v>
      </c>
      <c r="Q26" s="13">
        <v>3779</v>
      </c>
      <c r="R26" s="13">
        <v>3314</v>
      </c>
      <c r="S26" s="39">
        <v>46.899436618096487</v>
      </c>
      <c r="T26" s="40">
        <v>42.781251041811366</v>
      </c>
      <c r="U26" s="40">
        <v>349.98644061559548</v>
      </c>
      <c r="V26" s="39">
        <v>373.88491826328277</v>
      </c>
      <c r="W26" s="41">
        <f t="shared" si="16"/>
        <v>-8.7808849599188776E-2</v>
      </c>
      <c r="X26" s="42">
        <f t="shared" si="11"/>
        <v>6.8284010105225668E-2</v>
      </c>
      <c r="Y26" s="51">
        <f>kWh_in_MMBtu*(V26-U26)*Elec_source_E+(T26-S26)*Gas_source_E</f>
        <v>-4.2329684437589119</v>
      </c>
      <c r="Z26" s="52">
        <f>(V26-U26)*Elec_emissions/1000+(T26-S26)*Gas_emissions</f>
        <v>-570.62489321417559</v>
      </c>
      <c r="AA26" s="6"/>
      <c r="AB26" s="19">
        <v>4</v>
      </c>
      <c r="AC26" s="14" t="s">
        <v>25</v>
      </c>
      <c r="AD26" s="13">
        <v>1341</v>
      </c>
      <c r="AE26" s="13">
        <v>624</v>
      </c>
      <c r="AF26" s="39">
        <v>40.224615370607033</v>
      </c>
      <c r="AG26" s="40">
        <v>34.680972294186866</v>
      </c>
      <c r="AH26" s="40">
        <v>312.99201615143261</v>
      </c>
      <c r="AI26" s="39">
        <v>304.08302641916305</v>
      </c>
      <c r="AJ26" s="41">
        <f t="shared" si="17"/>
        <v>-0.13781718048374486</v>
      </c>
      <c r="AK26" s="42">
        <f t="shared" si="12"/>
        <v>-2.846395202604526E-2</v>
      </c>
      <c r="AL26" s="51">
        <f>kWh_in_MMBtu*(AI26-AH26)*Elec_source_E+(AG26-AF26)*Gas_source_E</f>
        <v>-6.1379493793702213</v>
      </c>
      <c r="AM26" s="52">
        <f>(AI26-AH26)*Elec_emissions/1000+(AG26-AF26)*Gas_emissions</f>
        <v>-827.86920330448447</v>
      </c>
      <c r="AO26" s="19">
        <v>4</v>
      </c>
      <c r="AP26" s="14" t="s">
        <v>25</v>
      </c>
      <c r="AQ26" s="13">
        <v>133</v>
      </c>
      <c r="AR26" s="13">
        <v>102</v>
      </c>
      <c r="AS26" s="39">
        <v>79.563146124951928</v>
      </c>
      <c r="AT26" s="40">
        <v>72.413159354996793</v>
      </c>
      <c r="AU26" s="40">
        <v>553.33541774438527</v>
      </c>
      <c r="AV26" s="39">
        <v>557.77254561166865</v>
      </c>
      <c r="AW26" s="41">
        <f t="shared" si="18"/>
        <v>-8.9865561106976077E-2</v>
      </c>
      <c r="AX26" s="42">
        <f t="shared" si="13"/>
        <v>8.0188755770792212E-3</v>
      </c>
      <c r="AY26" s="51">
        <f>kWh_in_MMBtu*(AV26-AU26)*Elec_source_E+(AT26-AS26)*Gas_source_E</f>
        <v>-7.745982294930335</v>
      </c>
      <c r="AZ26" s="52">
        <f>(AV26-AU26)*Elec_emissions/1000+(AT26-AS26)*Gas_emissions</f>
        <v>-1044.5964712643747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48.915742088459069</v>
      </c>
      <c r="BG26" s="40">
        <v>40.000714542230746</v>
      </c>
      <c r="BH26" s="40">
        <v>347.72410876982201</v>
      </c>
      <c r="BI26" s="39">
        <v>310.34955128613728</v>
      </c>
      <c r="BJ26" s="41">
        <f t="shared" si="19"/>
        <v>-0.18225273021732791</v>
      </c>
      <c r="BK26" s="42">
        <f t="shared" si="14"/>
        <v>-0.10748336552190298</v>
      </c>
      <c r="BL26" s="51">
        <f>kWh_in_MMBtu*(BI26-BH26)*Elec_source_E+(BG26-BF26)*Gas_source_E</f>
        <v>-10.117506928109201</v>
      </c>
      <c r="BM26" s="52">
        <f>(BI26-BH26)*Elec_emissions/1000+(BG26-BF26)*Gas_emissions</f>
        <v>-1364.8516558768411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53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53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53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53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53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2694</v>
      </c>
      <c r="F38" s="30">
        <v>26.448134250498441</v>
      </c>
      <c r="G38" s="30">
        <v>23.573516872835228</v>
      </c>
      <c r="H38" s="30">
        <v>261.51314423165718</v>
      </c>
      <c r="I38" s="30">
        <v>260.00348418010327</v>
      </c>
      <c r="J38" s="32">
        <f>(G38-F38)/F38</f>
        <v>-0.10868885307511014</v>
      </c>
      <c r="K38" s="36">
        <f t="shared" ref="K38:K41" si="20">(I38-H38)/H38</f>
        <v>-5.772788423271758E-3</v>
      </c>
      <c r="L38" s="49">
        <f>kWh_in_MMBtu*(I38-H38)*Elec_source_E+(G38-F38)*Gas_source_E</f>
        <v>-3.1494951557701554</v>
      </c>
      <c r="M38" s="50">
        <f>(I38-H38)*Elec_emissions/1000+(G38-F38)*Gas_emissions</f>
        <v>-424.7638002314518</v>
      </c>
      <c r="N38" s="6"/>
      <c r="O38" s="16">
        <v>1</v>
      </c>
      <c r="P38" s="17" t="s">
        <v>22</v>
      </c>
      <c r="Q38" s="18">
        <v>3462</v>
      </c>
      <c r="R38" s="18">
        <v>2565</v>
      </c>
      <c r="S38" s="30">
        <v>26.004422913857567</v>
      </c>
      <c r="T38" s="30">
        <v>23.175463002726641</v>
      </c>
      <c r="U38" s="30">
        <v>258.89063434301045</v>
      </c>
      <c r="V38" s="30">
        <v>258.30803131594752</v>
      </c>
      <c r="W38" s="32">
        <f>(T38-S38)/S38</f>
        <v>-0.10878764433658684</v>
      </c>
      <c r="X38" s="36">
        <f t="shared" ref="X38:X41" si="21">(V38-U38)/U38</f>
        <v>-2.2503827863120979E-3</v>
      </c>
      <c r="Y38" s="49">
        <f>kWh_in_MMBtu*(V38-U38)*Elec_source_E+(T38-S38)*Gas_source_E</f>
        <v>-3.0898035714892904</v>
      </c>
      <c r="Z38" s="50">
        <f>(V38-U38)*Elec_emissions/1000+(T38-S38)*Gas_emissions</f>
        <v>-416.70421173759564</v>
      </c>
      <c r="AA38" s="6"/>
      <c r="AB38" s="16">
        <v>1</v>
      </c>
      <c r="AC38" s="17" t="s">
        <v>22</v>
      </c>
      <c r="AD38" s="18">
        <v>1135</v>
      </c>
      <c r="AE38" s="18">
        <v>71</v>
      </c>
      <c r="AF38" s="30">
        <v>27.511418577342578</v>
      </c>
      <c r="AG38" s="30">
        <v>24.537735038370979</v>
      </c>
      <c r="AH38" s="30">
        <v>251.53177236093293</v>
      </c>
      <c r="AI38" s="30">
        <v>254.07040696767223</v>
      </c>
      <c r="AJ38" s="32">
        <f>(AG38-AF38)/AF38</f>
        <v>-0.10808906602223045</v>
      </c>
      <c r="AK38" s="36">
        <f t="shared" ref="AK38:AK41" si="22">(AI38-AH38)/AH38</f>
        <v>1.0092699554060733E-2</v>
      </c>
      <c r="AL38" s="49">
        <f>kWh_in_MMBtu*(AI38-AH38)*Elec_source_E+(AG38-AF38)*Gas_source_E</f>
        <v>-3.2141367824512614</v>
      </c>
      <c r="AM38" s="50">
        <f>(AI38-AH38)*Elec_emissions/1000+(AG38-AF38)*Gas_emissions</f>
        <v>-433.44030551062616</v>
      </c>
      <c r="AO38" s="16">
        <v>1</v>
      </c>
      <c r="AP38" s="17" t="s">
        <v>22</v>
      </c>
      <c r="AQ38" s="18">
        <v>78</v>
      </c>
      <c r="AR38" s="18">
        <v>58</v>
      </c>
      <c r="AS38" s="30">
        <v>44.769278927704455</v>
      </c>
      <c r="AT38" s="30">
        <v>39.996770098275093</v>
      </c>
      <c r="AU38" s="30">
        <v>389.70995918337053</v>
      </c>
      <c r="AV38" s="30">
        <v>342.24633036358216</v>
      </c>
      <c r="AW38" s="32">
        <f>(AT38-AS38)/AS38</f>
        <v>-0.10660231622529001</v>
      </c>
      <c r="AX38" s="36">
        <f t="shared" ref="AX38:AX41" si="23">(AV38-AU38)/AU38</f>
        <v>-0.12179218852719971</v>
      </c>
      <c r="AY38" s="49">
        <f>kWh_in_MMBtu*(AV38-AU38)*Elec_source_E+(AT38-AS38)*Gas_source_E</f>
        <v>-5.7101737451851822</v>
      </c>
      <c r="AZ38" s="50">
        <f>(AV38-AU38)*Elec_emissions/1000+(AT38-AS38)*Gas_emissions</f>
        <v>-770.57091423008865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2809</v>
      </c>
      <c r="F39" s="30">
        <v>26.620828780685798</v>
      </c>
      <c r="G39" s="31">
        <v>23.372139893488068</v>
      </c>
      <c r="H39" s="31">
        <v>263.05529176318106</v>
      </c>
      <c r="I39" s="30">
        <v>258.32665348537785</v>
      </c>
      <c r="J39" s="37">
        <f t="shared" ref="J39:J41" si="25">(G39-F39)/F39</f>
        <v>-0.12203560279666237</v>
      </c>
      <c r="K39" s="38">
        <f t="shared" si="20"/>
        <v>-1.7975834076967481E-2</v>
      </c>
      <c r="L39" s="49">
        <f>kWh_in_MMBtu*(I39-H39)*Elec_source_E+(G39-F39)*Gas_source_E</f>
        <v>-3.5916950419671765</v>
      </c>
      <c r="M39" s="50">
        <f>(I39-H39)*Elec_emissions/1000+(G39-F39)*Gas_emissions</f>
        <v>-484.4327064739922</v>
      </c>
      <c r="N39" s="6"/>
      <c r="O39" s="16">
        <v>2</v>
      </c>
      <c r="P39" s="17" t="s">
        <v>23</v>
      </c>
      <c r="Q39" s="18">
        <v>3462</v>
      </c>
      <c r="R39" s="18">
        <v>2661</v>
      </c>
      <c r="S39" s="30">
        <v>26.21238264003722</v>
      </c>
      <c r="T39" s="31">
        <v>23.015943118064278</v>
      </c>
      <c r="U39" s="31">
        <v>260.57626344963285</v>
      </c>
      <c r="V39" s="30">
        <v>256.79401690596012</v>
      </c>
      <c r="W39" s="37">
        <f t="shared" ref="W39:W41" si="26">(T39-S39)/S39</f>
        <v>-0.12194387537631346</v>
      </c>
      <c r="X39" s="38">
        <f t="shared" si="21"/>
        <v>-1.4514931228199928E-2</v>
      </c>
      <c r="Y39" s="49">
        <f>kWh_in_MMBtu*(V39-U39)*Elec_source_E+(T39-S39)*Gas_source_E</f>
        <v>-3.5246112933534475</v>
      </c>
      <c r="Z39" s="50">
        <f>(V39-U39)*Elec_emissions/1000+(T39-S39)*Gas_emissions</f>
        <v>-475.37599620452249</v>
      </c>
      <c r="AA39" s="6"/>
      <c r="AB39" s="16">
        <v>2</v>
      </c>
      <c r="AC39" s="17" t="s">
        <v>23</v>
      </c>
      <c r="AD39" s="18">
        <v>1135</v>
      </c>
      <c r="AE39" s="18">
        <v>87</v>
      </c>
      <c r="AF39" s="30">
        <v>26.352683041366248</v>
      </c>
      <c r="AG39" s="31">
        <v>23.00845241878584</v>
      </c>
      <c r="AH39" s="31">
        <v>251.8353382956364</v>
      </c>
      <c r="AI39" s="30">
        <v>250.25364689848419</v>
      </c>
      <c r="AJ39" s="37">
        <f t="shared" ref="AJ39:AJ41" si="27">(AG39-AF39)/AF39</f>
        <v>-0.12690285149830524</v>
      </c>
      <c r="AK39" s="38">
        <f t="shared" si="22"/>
        <v>-6.2806570668625617E-3</v>
      </c>
      <c r="AL39" s="49">
        <f>kWh_in_MMBtu*(AI39-AH39)*Elec_source_E+(AG39-AF39)*Gas_source_E</f>
        <v>-3.6621447504680353</v>
      </c>
      <c r="AM39" s="50">
        <f>(AI39-AH39)*Elec_emissions/1000+(AG39-AF39)*Gas_emissions</f>
        <v>-493.90168081077934</v>
      </c>
      <c r="AO39" s="16">
        <v>2</v>
      </c>
      <c r="AP39" s="17" t="s">
        <v>23</v>
      </c>
      <c r="AQ39" s="18">
        <v>78</v>
      </c>
      <c r="AR39" s="18">
        <v>61</v>
      </c>
      <c r="AS39" s="30">
        <v>44.820892052598552</v>
      </c>
      <c r="AT39" s="31">
        <v>39.429196118107292</v>
      </c>
      <c r="AU39" s="31">
        <v>387.20005068166358</v>
      </c>
      <c r="AV39" s="30">
        <v>336.69874382783951</v>
      </c>
      <c r="AW39" s="37">
        <f t="shared" ref="AW39:AW41" si="28">(AT39-AS39)/AS39</f>
        <v>-0.12029425760120874</v>
      </c>
      <c r="AX39" s="38">
        <f t="shared" si="23"/>
        <v>-0.13042691178608268</v>
      </c>
      <c r="AY39" s="49">
        <f>kWh_in_MMBtu*(AV39-AU39)*Elec_source_E+(AT39-AS39)*Gas_source_E</f>
        <v>-6.4176086554358465</v>
      </c>
      <c r="AZ39" s="50">
        <f>(AV39-AU39)*Elec_emissions/1000+(AT39-AS39)*Gas_emissions</f>
        <v>-866.00820253567531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3258</v>
      </c>
      <c r="F40" s="30">
        <v>27.364772557605562</v>
      </c>
      <c r="G40" s="31">
        <v>23.751009872327401</v>
      </c>
      <c r="H40" s="31">
        <v>268.93435371279384</v>
      </c>
      <c r="I40" s="30">
        <v>251.55436173663975</v>
      </c>
      <c r="J40" s="37">
        <f t="shared" si="25"/>
        <v>-0.1320589337138042</v>
      </c>
      <c r="K40" s="38">
        <f t="shared" si="20"/>
        <v>-6.4625406669744034E-2</v>
      </c>
      <c r="L40" s="49">
        <f>kWh_in_MMBtu*(I40-H40)*Elec_source_E+(G40-F40)*Gas_source_E</f>
        <v>-4.1250691449269183</v>
      </c>
      <c r="M40" s="50">
        <f>(I40-H40)*Elec_emissions/1000+(G40-F40)*Gas_emissions</f>
        <v>-556.49362306921773</v>
      </c>
      <c r="N40" s="6"/>
      <c r="O40" s="16">
        <v>3</v>
      </c>
      <c r="P40" s="17" t="s">
        <v>24</v>
      </c>
      <c r="Q40" s="18">
        <v>3462</v>
      </c>
      <c r="R40" s="18">
        <v>2971</v>
      </c>
      <c r="S40" s="30">
        <v>27.173884106229007</v>
      </c>
      <c r="T40" s="31">
        <v>23.624885184663739</v>
      </c>
      <c r="U40" s="31">
        <v>267.74301088391661</v>
      </c>
      <c r="V40" s="30">
        <v>251.3707888140959</v>
      </c>
      <c r="W40" s="37">
        <f t="shared" si="26"/>
        <v>-0.13060329939185022</v>
      </c>
      <c r="X40" s="38">
        <f t="shared" si="21"/>
        <v>-6.1149017543987709E-2</v>
      </c>
      <c r="Y40" s="49">
        <f>kWh_in_MMBtu*(V40-U40)*Elec_source_E+(T40-S40)*Gas_source_E</f>
        <v>-4.0436875956409297</v>
      </c>
      <c r="Z40" s="50">
        <f>(V40-U40)*Elec_emissions/1000+(T40-S40)*Gas_emissions</f>
        <v>-545.50805235961366</v>
      </c>
      <c r="AA40" s="6"/>
      <c r="AB40" s="16">
        <v>3</v>
      </c>
      <c r="AC40" s="17" t="s">
        <v>24</v>
      </c>
      <c r="AD40" s="18">
        <v>1135</v>
      </c>
      <c r="AE40" s="18">
        <v>219</v>
      </c>
      <c r="AF40" s="30">
        <v>24.261044219481914</v>
      </c>
      <c r="AG40" s="31">
        <v>20.545440739067757</v>
      </c>
      <c r="AH40" s="31">
        <v>247.94174197934055</v>
      </c>
      <c r="AI40" s="30">
        <v>228.27697174791922</v>
      </c>
      <c r="AJ40" s="37">
        <f t="shared" si="27"/>
        <v>-0.15315101224828903</v>
      </c>
      <c r="AK40" s="38">
        <f t="shared" si="22"/>
        <v>-7.9312059657384651E-2</v>
      </c>
      <c r="AL40" s="49">
        <f>kWh_in_MMBtu*(AI40-AH40)*Elec_source_E+(AG40-AF40)*Gas_source_E</f>
        <v>-4.2605361352603008</v>
      </c>
      <c r="AM40" s="50">
        <f>(AI40-AH40)*Elec_emissions/1000+(AG40-AF40)*Gas_emissions</f>
        <v>-574.78628753736757</v>
      </c>
      <c r="AO40" s="16">
        <v>3</v>
      </c>
      <c r="AP40" s="17" t="s">
        <v>24</v>
      </c>
      <c r="AQ40" s="18">
        <v>78</v>
      </c>
      <c r="AR40" s="18">
        <v>68</v>
      </c>
      <c r="AS40" s="30">
        <v>45.700744544206749</v>
      </c>
      <c r="AT40" s="31">
        <v>39.585364096336519</v>
      </c>
      <c r="AU40" s="31">
        <v>388.59408186309025</v>
      </c>
      <c r="AV40" s="30">
        <v>334.54176703673124</v>
      </c>
      <c r="AW40" s="37">
        <f t="shared" si="28"/>
        <v>-0.13381358463328241</v>
      </c>
      <c r="AX40" s="38">
        <f t="shared" si="23"/>
        <v>-0.13909711276921288</v>
      </c>
      <c r="AY40" s="49">
        <f>kWh_in_MMBtu*(AV40-AU40)*Elec_source_E+(AT40-AS40)*Gas_source_E</f>
        <v>-7.2444413808932762</v>
      </c>
      <c r="AZ40" s="50">
        <f>(AV40-AU40)*Elec_emissions/1000+(AT40-AS40)*Gas_emissions</f>
        <v>-977.55299159444985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3520</v>
      </c>
      <c r="F41" s="39">
        <v>27.541475488082625</v>
      </c>
      <c r="G41" s="40">
        <v>23.199873916955596</v>
      </c>
      <c r="H41" s="40">
        <v>269.96140190474233</v>
      </c>
      <c r="I41" s="39">
        <v>274.61979090823399</v>
      </c>
      <c r="J41" s="41">
        <f t="shared" si="25"/>
        <v>-0.15763867019418287</v>
      </c>
      <c r="K41" s="42">
        <f t="shared" si="20"/>
        <v>1.7255759418286793E-2</v>
      </c>
      <c r="L41" s="51">
        <f>kWh_in_MMBtu*(I41-H41)*Elec_source_E+(G41-F41)*Gas_source_E</f>
        <v>-4.6824736367333912</v>
      </c>
      <c r="M41" s="52">
        <f>(I41-H41)*Elec_emissions/1000+(G41-F41)*Gas_emissions</f>
        <v>-631.44213334459641</v>
      </c>
      <c r="N41" s="6"/>
      <c r="O41" s="19">
        <v>4</v>
      </c>
      <c r="P41" s="14" t="s">
        <v>25</v>
      </c>
      <c r="Q41" s="13">
        <v>3462</v>
      </c>
      <c r="R41" s="13">
        <v>3075</v>
      </c>
      <c r="S41" s="39">
        <v>27.471288571452074</v>
      </c>
      <c r="T41" s="40">
        <v>23.184548347860346</v>
      </c>
      <c r="U41" s="40">
        <v>269.27793285390959</v>
      </c>
      <c r="V41" s="39">
        <v>275.72215876922826</v>
      </c>
      <c r="W41" s="41">
        <f t="shared" si="26"/>
        <v>-0.15604438111601621</v>
      </c>
      <c r="X41" s="42">
        <f t="shared" si="21"/>
        <v>2.3931503955858247E-2</v>
      </c>
      <c r="Y41" s="51">
        <f>kWh_in_MMBtu*(V41-U41)*Elec_source_E+(T41-S41)*Gas_source_E</f>
        <v>-4.6035558420943721</v>
      </c>
      <c r="Z41" s="52">
        <f>(V41-U41)*Elec_emissions/1000+(T41-S41)*Gas_emissions</f>
        <v>-620.7809083871108</v>
      </c>
      <c r="AA41" s="6"/>
      <c r="AB41" s="19">
        <v>4</v>
      </c>
      <c r="AC41" s="14" t="s">
        <v>25</v>
      </c>
      <c r="AD41" s="13">
        <v>1135</v>
      </c>
      <c r="AE41" s="13">
        <v>370</v>
      </c>
      <c r="AF41" s="39">
        <v>24.651462255735531</v>
      </c>
      <c r="AG41" s="40">
        <v>20.428644017939011</v>
      </c>
      <c r="AH41" s="40">
        <v>252.93865840060985</v>
      </c>
      <c r="AI41" s="39">
        <v>248.32636261915235</v>
      </c>
      <c r="AJ41" s="41">
        <f t="shared" si="27"/>
        <v>-0.17130092300362501</v>
      </c>
      <c r="AK41" s="42">
        <f t="shared" si="22"/>
        <v>-1.8234839271395391E-2</v>
      </c>
      <c r="AL41" s="51">
        <f>kWh_in_MMBtu*(AI41-AH41)*Elec_source_E+(AG41-AF41)*Gas_source_E</f>
        <v>-4.6522504872598622</v>
      </c>
      <c r="AM41" s="52">
        <f>(AI41-AH41)*Elec_emissions/1000+(AG41-AF41)*Gas_emissions</f>
        <v>-627.46055902232763</v>
      </c>
      <c r="AO41" s="19">
        <v>4</v>
      </c>
      <c r="AP41" s="14" t="s">
        <v>25</v>
      </c>
      <c r="AQ41" s="13">
        <v>78</v>
      </c>
      <c r="AR41" s="13">
        <v>70</v>
      </c>
      <c r="AS41" s="39">
        <v>46.254371706604886</v>
      </c>
      <c r="AT41" s="40">
        <v>38.854741577428761</v>
      </c>
      <c r="AU41" s="40">
        <v>391.91503580029104</v>
      </c>
      <c r="AV41" s="39">
        <v>369.00347579851359</v>
      </c>
      <c r="AW41" s="41">
        <f t="shared" si="28"/>
        <v>-0.15997688123649284</v>
      </c>
      <c r="AX41" s="42">
        <f t="shared" si="23"/>
        <v>-5.8460528198393841E-2</v>
      </c>
      <c r="AY41" s="51">
        <f>kWh_in_MMBtu*(AV41-AU41)*Elec_source_E+(AT41-AS41)*Gas_source_E</f>
        <v>-8.310884869804168</v>
      </c>
      <c r="AZ41" s="52">
        <f>(AV41-AU41)*Elec_emissions/1000+(AT41-AS41)*Gas_emissions</f>
        <v>-1121.0590372314748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22.586861350229153</v>
      </c>
      <c r="BG41" s="40">
        <v>18.527964191163282</v>
      </c>
      <c r="BH41" s="40">
        <v>242.62701293512796</v>
      </c>
      <c r="BI41" s="39">
        <v>221.00566132482362</v>
      </c>
      <c r="BJ41" s="41">
        <f t="shared" si="29"/>
        <v>-0.17970169011661694</v>
      </c>
      <c r="BK41" s="42">
        <f t="shared" si="24"/>
        <v>-8.9113538302041093E-2</v>
      </c>
      <c r="BL41" s="51">
        <f>kWh_in_MMBtu*(BI41-BH41)*Elec_source_E+(BG41-BF41)*Gas_source_E</f>
        <v>-4.6556731377370113</v>
      </c>
      <c r="BM41" s="52">
        <f>(BI41-BH41)*Elec_emissions/1000+(BG41-BF41)*Gas_emissions</f>
        <v>-628.0953276240657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53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53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53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555</v>
      </c>
      <c r="F53" s="30">
        <v>31.630776474781207</v>
      </c>
      <c r="G53" s="30">
        <v>28.17910703254946</v>
      </c>
      <c r="H53" s="30">
        <v>277.37163983071173</v>
      </c>
      <c r="I53" s="30">
        <v>611.98756878586971</v>
      </c>
      <c r="J53" s="32">
        <f>(G53-F53)/F53</f>
        <v>-0.10912376574074041</v>
      </c>
      <c r="K53" s="36">
        <f t="shared" ref="K53:K56" si="30">(I53-H53)/H53</f>
        <v>1.2063811900862833</v>
      </c>
      <c r="L53" s="49">
        <f>kWh_in_MMBtu*(I53-H53)*Elec_source_E+(G53-F53)*Gas_source_E</f>
        <v>-0.17996730399002647</v>
      </c>
      <c r="M53" s="50">
        <f>(I53-H53)*Elec_emissions/1000+(G53-F53)*Gas_emissions</f>
        <v>-20.863847307267179</v>
      </c>
      <c r="O53" s="16">
        <v>1</v>
      </c>
      <c r="P53" s="17" t="s">
        <v>22</v>
      </c>
      <c r="Q53" s="18">
        <v>794</v>
      </c>
      <c r="R53" s="18">
        <v>173</v>
      </c>
      <c r="S53" s="30">
        <v>43.335256105605062</v>
      </c>
      <c r="T53" s="30">
        <v>38.594235301460685</v>
      </c>
      <c r="U53" s="30">
        <v>314.97722792729888</v>
      </c>
      <c r="V53" s="30">
        <v>312.14826011012235</v>
      </c>
      <c r="W53" s="32">
        <f>(T53-S53)/S53</f>
        <v>-0.10940331799564845</v>
      </c>
      <c r="X53" s="36">
        <f t="shared" ref="X53:X56" si="31">(V53-U53)/U53</f>
        <v>-8.9814995064643154E-3</v>
      </c>
      <c r="Y53" s="49">
        <f>kWh_in_MMBtu*(V53-U53)*Elec_source_E+(T53-S53)*Gas_source_E</f>
        <v>-5.1979992192028988</v>
      </c>
      <c r="Z53" s="50">
        <f>(V53-U53)*Elec_emissions/1000+(T53-S53)*Gas_emissions</f>
        <v>-701.04337741539803</v>
      </c>
      <c r="AB53" s="16">
        <v>1</v>
      </c>
      <c r="AC53" s="17" t="s">
        <v>22</v>
      </c>
      <c r="AD53" s="18">
        <v>661</v>
      </c>
      <c r="AE53" s="18">
        <v>382</v>
      </c>
      <c r="AF53" s="30">
        <v>26.330056641973545</v>
      </c>
      <c r="AG53" s="30">
        <v>23.462308104482336</v>
      </c>
      <c r="AH53" s="30">
        <v>260.34083684456084</v>
      </c>
      <c r="AI53" s="30">
        <v>257.89451891228583</v>
      </c>
      <c r="AJ53" s="32">
        <f>(AG53-AF53)/AF53</f>
        <v>-0.10891539568204514</v>
      </c>
      <c r="AK53" s="36">
        <f t="shared" ref="AK53:AK56" si="32">(AI53-AH53)/AH53</f>
        <v>-9.3965970222935364E-3</v>
      </c>
      <c r="AL53" s="49">
        <f>kWh_in_MMBtu*(AI53-AH53)*Elec_source_E+(AG53-AF53)*Gas_source_E</f>
        <v>-3.1520358511975526</v>
      </c>
      <c r="AM53" s="50">
        <f>(AI53-AH53)*Elec_emissions/1000+(AG53-AF53)*Gas_emissions</f>
        <v>-425.11598128473565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623</v>
      </c>
      <c r="F54" s="30">
        <v>31.940636761165134</v>
      </c>
      <c r="G54" s="31">
        <v>28.270108410677139</v>
      </c>
      <c r="H54" s="31">
        <v>280.77101337402956</v>
      </c>
      <c r="I54" s="30">
        <v>615.32278917920257</v>
      </c>
      <c r="J54" s="37">
        <f t="shared" ref="J54:J56" si="35">(G54-F54)/F54</f>
        <v>-0.11491719397876216</v>
      </c>
      <c r="K54" s="38">
        <f t="shared" si="30"/>
        <v>1.1915467048569552</v>
      </c>
      <c r="L54" s="49">
        <f>kWh_in_MMBtu*(I54-H54)*Elec_source_E+(G54-F54)*Gas_source_E</f>
        <v>-0.41921032884231302</v>
      </c>
      <c r="M54" s="50">
        <f>(I54-H54)*Elec_emissions/1000+(G54-F54)*Gas_emissions</f>
        <v>-53.129385501013758</v>
      </c>
      <c r="O54" s="16">
        <v>2</v>
      </c>
      <c r="P54" s="17" t="s">
        <v>23</v>
      </c>
      <c r="Q54" s="18">
        <v>794</v>
      </c>
      <c r="R54" s="18">
        <v>222</v>
      </c>
      <c r="S54" s="30">
        <v>41.802165425583624</v>
      </c>
      <c r="T54" s="31">
        <v>37.24584032098489</v>
      </c>
      <c r="U54" s="31">
        <v>313.50819908074868</v>
      </c>
      <c r="V54" s="30">
        <v>305.75540916318892</v>
      </c>
      <c r="W54" s="37">
        <f t="shared" ref="W54:W56" si="36">(T54-S54)/S54</f>
        <v>-0.10899734638651487</v>
      </c>
      <c r="X54" s="38">
        <f t="shared" si="31"/>
        <v>-2.4729145650072521E-2</v>
      </c>
      <c r="Y54" s="49">
        <f>kWh_in_MMBtu*(V54-U54)*Elec_source_E+(T54-S54)*Gas_source_E</f>
        <v>-5.0493946729395898</v>
      </c>
      <c r="Z54" s="50">
        <f>(V54-U54)*Elec_emissions/1000+(T54-S54)*Gas_emissions</f>
        <v>-681.05234691614578</v>
      </c>
      <c r="AB54" s="16">
        <v>2</v>
      </c>
      <c r="AC54" s="17" t="s">
        <v>23</v>
      </c>
      <c r="AD54" s="18">
        <v>661</v>
      </c>
      <c r="AE54" s="18">
        <v>401</v>
      </c>
      <c r="AF54" s="30">
        <v>26.481137101561878</v>
      </c>
      <c r="AG54" s="31">
        <v>23.300999971554152</v>
      </c>
      <c r="AH54" s="31">
        <v>262.64718487804009</v>
      </c>
      <c r="AI54" s="30">
        <v>256.94952930258711</v>
      </c>
      <c r="AJ54" s="37">
        <f t="shared" ref="AJ54:AJ56" si="37">(AG54-AF54)/AF54</f>
        <v>-0.12009065614558367</v>
      </c>
      <c r="AK54" s="38">
        <f t="shared" si="32"/>
        <v>-2.1693191107678096E-2</v>
      </c>
      <c r="AL54" s="49">
        <f>kWh_in_MMBtu*(AI54-AH54)*Elec_source_E+(AG54-AF54)*Gas_source_E</f>
        <v>-3.5273477933385413</v>
      </c>
      <c r="AM54" s="50">
        <f>(AI54-AH54)*Elec_emissions/1000+(AG54-AF54)*Gas_emissions</f>
        <v>-475.76454931784428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805</v>
      </c>
      <c r="F55" s="30">
        <v>33.397986964914949</v>
      </c>
      <c r="G55" s="31">
        <v>29.627952020345781</v>
      </c>
      <c r="H55" s="31">
        <v>290.72603468136248</v>
      </c>
      <c r="I55" s="30">
        <v>626.15126361690807</v>
      </c>
      <c r="J55" s="37">
        <f t="shared" si="35"/>
        <v>-0.11288210120357382</v>
      </c>
      <c r="K55" s="38">
        <f t="shared" si="30"/>
        <v>1.1537502284691279</v>
      </c>
      <c r="L55" s="49">
        <f>kWh_in_MMBtu*(I55-H55)*Elec_source_E+(G55-F55)*Gas_source_E</f>
        <v>-0.51832144659204227</v>
      </c>
      <c r="M55" s="50">
        <f>(I55-H55)*Elec_emissions/1000+(G55-F55)*Gas_emissions</f>
        <v>-66.486853979384534</v>
      </c>
      <c r="O55" s="16">
        <v>3</v>
      </c>
      <c r="P55" s="17" t="s">
        <v>24</v>
      </c>
      <c r="Q55" s="18">
        <v>794</v>
      </c>
      <c r="R55" s="18">
        <v>332</v>
      </c>
      <c r="S55" s="30">
        <v>42.449601002524453</v>
      </c>
      <c r="T55" s="31">
        <v>38.279892054964328</v>
      </c>
      <c r="U55" s="31">
        <v>321.86500910914793</v>
      </c>
      <c r="V55" s="30">
        <v>302.42245215245879</v>
      </c>
      <c r="W55" s="37">
        <f t="shared" si="36"/>
        <v>-9.8227282449890499E-2</v>
      </c>
      <c r="X55" s="38">
        <f t="shared" si="31"/>
        <v>-6.0405935427718278E-2</v>
      </c>
      <c r="Y55" s="49">
        <f>kWh_in_MMBtu*(V55-U55)*Elec_source_E+(T55-S55)*Gas_source_E</f>
        <v>-4.7531321095102328</v>
      </c>
      <c r="Z55" s="50">
        <f>(V55-U55)*Elec_emissions/1000+(T55-S55)*Gas_emissions</f>
        <v>-641.21669310636435</v>
      </c>
      <c r="AB55" s="16">
        <v>3</v>
      </c>
      <c r="AC55" s="17" t="s">
        <v>24</v>
      </c>
      <c r="AD55" s="18">
        <v>661</v>
      </c>
      <c r="AE55" s="18">
        <v>473</v>
      </c>
      <c r="AF55" s="30">
        <v>27.044634194330751</v>
      </c>
      <c r="AG55" s="31">
        <v>23.555131530930726</v>
      </c>
      <c r="AH55" s="31">
        <v>268.8695029476944</v>
      </c>
      <c r="AI55" s="30">
        <v>251.32594988448886</v>
      </c>
      <c r="AJ55" s="37">
        <f t="shared" si="37"/>
        <v>-0.12902754159387053</v>
      </c>
      <c r="AK55" s="38">
        <f t="shared" si="32"/>
        <v>-6.5249323076326887E-2</v>
      </c>
      <c r="AL55" s="49">
        <f>kWh_in_MMBtu*(AI55-AH55)*Elec_source_E+(AG55-AF55)*Gas_source_E</f>
        <v>-3.991376783716305</v>
      </c>
      <c r="AM55" s="50">
        <f>(AI55-AH55)*Elec_emissions/1000+(AG55-AF55)*Gas_emissions</f>
        <v>-538.4652176737045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1161</v>
      </c>
      <c r="F56" s="39">
        <v>40.403304207212734</v>
      </c>
      <c r="G56" s="40">
        <v>36.360143949966798</v>
      </c>
      <c r="H56" s="40">
        <v>327.16105541703229</v>
      </c>
      <c r="I56" s="39">
        <v>749.61128324289791</v>
      </c>
      <c r="J56" s="41">
        <f t="shared" si="35"/>
        <v>-0.10007003973017034</v>
      </c>
      <c r="K56" s="42">
        <f t="shared" si="30"/>
        <v>1.2912607440007435</v>
      </c>
      <c r="L56" s="51">
        <f>kWh_in_MMBtu*(I56-H56)*Elec_source_E+(G56-F56)*Gas_source_E</f>
        <v>0.1156497030002992</v>
      </c>
      <c r="M56" s="52">
        <f>(I56-H56)*Elec_emissions/1000+(G56-F56)*Gas_emissions</f>
        <v>19.898073443655903</v>
      </c>
      <c r="O56" s="19">
        <v>4</v>
      </c>
      <c r="P56" s="14" t="s">
        <v>25</v>
      </c>
      <c r="Q56" s="13">
        <v>794</v>
      </c>
      <c r="R56" s="13">
        <v>645</v>
      </c>
      <c r="S56" s="39">
        <v>50.542617686902922</v>
      </c>
      <c r="T56" s="40">
        <v>46.704951594862585</v>
      </c>
      <c r="U56" s="40">
        <v>370.07890472474548</v>
      </c>
      <c r="V56" s="39">
        <v>398.61152043626731</v>
      </c>
      <c r="W56" s="41">
        <f t="shared" si="36"/>
        <v>-7.5929310108423381E-2</v>
      </c>
      <c r="X56" s="42">
        <f t="shared" si="31"/>
        <v>7.7098735829710704E-2</v>
      </c>
      <c r="Y56" s="51">
        <f>kWh_in_MMBtu*(V56-U56)*Elec_source_E+(T56-S56)*Gas_source_E</f>
        <v>-3.8775897573815037</v>
      </c>
      <c r="Z56" s="52">
        <f>(V56-U56)*Elec_emissions/1000+(T56-S56)*Gas_emissions</f>
        <v>-522.6504922853768</v>
      </c>
      <c r="AB56" s="19">
        <v>4</v>
      </c>
      <c r="AC56" s="14" t="s">
        <v>25</v>
      </c>
      <c r="AD56" s="13">
        <v>661</v>
      </c>
      <c r="AE56" s="13">
        <v>516</v>
      </c>
      <c r="AF56" s="39">
        <v>27.729162357600046</v>
      </c>
      <c r="AG56" s="40">
        <v>23.429134393846898</v>
      </c>
      <c r="AH56" s="40">
        <v>273.51374378239115</v>
      </c>
      <c r="AI56" s="39">
        <v>279.53085370920962</v>
      </c>
      <c r="AJ56" s="41">
        <f t="shared" si="37"/>
        <v>-0.15507240746399939</v>
      </c>
      <c r="AK56" s="42">
        <f t="shared" si="32"/>
        <v>2.1999296428795619E-2</v>
      </c>
      <c r="AL56" s="51">
        <f>kWh_in_MMBtu*(AI56-AH56)*Elec_source_E+(AG56-AF56)*Gas_source_E</f>
        <v>-4.6226121242496143</v>
      </c>
      <c r="AM56" s="52">
        <f>(AI56-AH56)*Elec_emissions/1000+(AG56-AF56)*Gas_emissions</f>
        <v>-623.35523283811881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53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53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53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384</v>
      </c>
      <c r="F68" s="30">
        <v>29.946374957360337</v>
      </c>
      <c r="G68" s="30">
        <v>26.663776006570874</v>
      </c>
      <c r="H68" s="30">
        <v>268.06265771812224</v>
      </c>
      <c r="I68" s="30">
        <v>555</v>
      </c>
      <c r="J68" s="32">
        <f>(G68-F68)/F68</f>
        <v>-0.1096159036098175</v>
      </c>
      <c r="K68" s="36">
        <f t="shared" ref="K68:K71" si="38">(I68-H68)/H68</f>
        <v>1.0704114654552255</v>
      </c>
      <c r="L68" s="49">
        <f>kWh_in_MMBtu*(I68-H68)*Elec_source_E+(G68-F68)*Gas_source_E</f>
        <v>-0.50612089881641964</v>
      </c>
      <c r="M68" s="50">
        <f>(I68-H68)*Elec_emissions/1000+(G68-F68)*Gas_emissions</f>
        <v>-65.335150088200805</v>
      </c>
      <c r="O68" s="16">
        <v>1</v>
      </c>
      <c r="P68" s="17" t="s">
        <v>22</v>
      </c>
      <c r="Q68" s="18">
        <v>441</v>
      </c>
      <c r="R68" s="18">
        <v>117</v>
      </c>
      <c r="S68" s="30">
        <v>42.909685360727998</v>
      </c>
      <c r="T68" s="30">
        <v>38.211784732217993</v>
      </c>
      <c r="U68" s="30">
        <v>320.00323356891909</v>
      </c>
      <c r="V68" s="30">
        <v>322.84586551016127</v>
      </c>
      <c r="W68" s="32">
        <f>(T68-S68)/S68</f>
        <v>-0.10948345551863775</v>
      </c>
      <c r="X68" s="36">
        <f t="shared" ref="X68:X71" si="39">(V68-U68)/U68</f>
        <v>8.8831350531649277E-3</v>
      </c>
      <c r="Y68" s="49">
        <f>kWh_in_MMBtu*(V68-U68)*Elec_source_E+(T68-S68)*Gas_source_E</f>
        <v>-5.0902788561462362</v>
      </c>
      <c r="Z68" s="50">
        <f>(V68-U68)*Elec_emissions/1000+(T68-S68)*Gas_emissions</f>
        <v>-686.45820554840464</v>
      </c>
      <c r="AB68" s="16">
        <v>1</v>
      </c>
      <c r="AC68" s="17" t="s">
        <v>22</v>
      </c>
      <c r="AD68" s="18">
        <v>374</v>
      </c>
      <c r="AE68" s="18">
        <v>267</v>
      </c>
      <c r="AF68" s="30">
        <v>24.26582320757004</v>
      </c>
      <c r="AG68" s="30">
        <v>21.603412632410876</v>
      </c>
      <c r="AH68" s="30">
        <v>245.30218065990792</v>
      </c>
      <c r="AI68" s="30">
        <v>248.17186682720416</v>
      </c>
      <c r="AJ68" s="32">
        <f>(AG68-AF68)/AF68</f>
        <v>-0.10971853509295289</v>
      </c>
      <c r="AK68" s="36">
        <f t="shared" ref="AK68:AK71" si="40">(AI68-AH68)/AH68</f>
        <v>1.1698575852755381E-2</v>
      </c>
      <c r="AL68" s="49">
        <f>kWh_in_MMBtu*(AI68-AH68)*Elec_source_E+(AG68-AF68)*Gas_source_E</f>
        <v>-2.8713050591484297</v>
      </c>
      <c r="AM68" s="50">
        <f>(AI68-AH68)*Elec_emissions/1000+(AG68-AF68)*Gas_emissions</f>
        <v>-387.20183086114844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402</v>
      </c>
      <c r="F69" s="30">
        <v>30.943039224998952</v>
      </c>
      <c r="G69" s="31">
        <v>27.215873145780201</v>
      </c>
      <c r="H69" s="31">
        <v>274.33158362763993</v>
      </c>
      <c r="I69" s="30">
        <v>573</v>
      </c>
      <c r="J69" s="37">
        <f t="shared" ref="J69:J71" si="43">(G69-F69)/F69</f>
        <v>-0.12045248859095797</v>
      </c>
      <c r="K69" s="38">
        <f t="shared" si="38"/>
        <v>1.0887132003646849</v>
      </c>
      <c r="L69" s="49">
        <f>kWh_in_MMBtu*(I69-H69)*Elec_source_E+(G69-F69)*Gas_source_E</f>
        <v>-0.86510779341716493</v>
      </c>
      <c r="M69" s="50">
        <f>(I69-H69)*Elec_emissions/1000+(G69-F69)*Gas_emissions</f>
        <v>-113.62953623974488</v>
      </c>
      <c r="O69" s="16">
        <v>2</v>
      </c>
      <c r="P69" s="17" t="s">
        <v>23</v>
      </c>
      <c r="Q69" s="18">
        <v>441</v>
      </c>
      <c r="R69" s="18">
        <v>134</v>
      </c>
      <c r="S69" s="30">
        <v>43.458542847471641</v>
      </c>
      <c r="T69" s="31">
        <v>38.414204763767593</v>
      </c>
      <c r="U69" s="31">
        <v>325.59312554091395</v>
      </c>
      <c r="V69" s="30">
        <v>322.790211605791</v>
      </c>
      <c r="W69" s="37">
        <f t="shared" ref="W69:W71" si="44">(T69-S69)/S69</f>
        <v>-0.1160724164500495</v>
      </c>
      <c r="X69" s="38">
        <f t="shared" si="39"/>
        <v>-8.60863978766877E-3</v>
      </c>
      <c r="Y69" s="49">
        <f>kWh_in_MMBtu*(V69-U69)*Elec_source_E+(T69-S69)*Gas_source_E</f>
        <v>-5.5283361246236566</v>
      </c>
      <c r="Z69" s="50">
        <f>(V69-U69)*Elec_emissions/1000+(T69-S69)*Gas_emissions</f>
        <v>-745.59313516616385</v>
      </c>
      <c r="AB69" s="16">
        <v>2</v>
      </c>
      <c r="AC69" s="17" t="s">
        <v>23</v>
      </c>
      <c r="AD69" s="18">
        <v>374</v>
      </c>
      <c r="AE69" s="18">
        <v>268</v>
      </c>
      <c r="AF69" s="30">
        <v>24.685287413762609</v>
      </c>
      <c r="AG69" s="31">
        <v>21.616707336786515</v>
      </c>
      <c r="AH69" s="31">
        <v>248.70081267100292</v>
      </c>
      <c r="AI69" s="30">
        <v>247.9510849280486</v>
      </c>
      <c r="AJ69" s="37">
        <f t="shared" ref="AJ69:AJ71" si="45">(AG69-AF69)/AF69</f>
        <v>-0.12430805546405307</v>
      </c>
      <c r="AK69" s="38">
        <f t="shared" si="40"/>
        <v>-3.0145769726378311E-3</v>
      </c>
      <c r="AL69" s="49">
        <f>kWh_in_MMBtu*(AI69-AH69)*Elec_source_E+(AG69-AF69)*Gas_source_E</f>
        <v>-3.3527787666202333</v>
      </c>
      <c r="AM69" s="50">
        <f>(AI69-AH69)*Elec_emissions/1000+(AG69-AF69)*Gas_emissions</f>
        <v>-452.17137545374135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505</v>
      </c>
      <c r="F70" s="30">
        <v>33.796728679854809</v>
      </c>
      <c r="G70" s="31">
        <v>29.932080461044965</v>
      </c>
      <c r="H70" s="31">
        <v>294.60586163407737</v>
      </c>
      <c r="I70" s="30">
        <v>749</v>
      </c>
      <c r="J70" s="37">
        <f t="shared" si="43"/>
        <v>-0.1143497719977094</v>
      </c>
      <c r="K70" s="38">
        <f t="shared" si="38"/>
        <v>1.5423798285803094</v>
      </c>
      <c r="L70" s="49">
        <f>kWh_in_MMBtu*(I70-H70)*Elec_source_E+(G70-F70)*Gas_source_E</f>
        <v>0.65221496389381617</v>
      </c>
      <c r="M70" s="50">
        <f>(I70-H70)*Elec_emissions/1000+(G70-F70)*Gas_emissions</f>
        <v>92.585789019004437</v>
      </c>
      <c r="O70" s="16">
        <v>3</v>
      </c>
      <c r="P70" s="17" t="s">
        <v>24</v>
      </c>
      <c r="Q70" s="18">
        <v>441</v>
      </c>
      <c r="R70" s="18">
        <v>202</v>
      </c>
      <c r="S70" s="30">
        <v>44.687130738760544</v>
      </c>
      <c r="T70" s="31">
        <v>40.308616872437895</v>
      </c>
      <c r="U70" s="31">
        <v>343.92425647986931</v>
      </c>
      <c r="V70" s="30">
        <v>329.89415733751912</v>
      </c>
      <c r="W70" s="37">
        <f t="shared" si="44"/>
        <v>-9.7981539515689497E-2</v>
      </c>
      <c r="X70" s="38">
        <f t="shared" si="39"/>
        <v>-4.0794154172057971E-2</v>
      </c>
      <c r="Y70" s="49">
        <f>kWh_in_MMBtu*(V70-U70)*Elec_source_E+(T70-S70)*Gas_source_E</f>
        <v>-4.9227844375706544</v>
      </c>
      <c r="Z70" s="50">
        <f>(V70-U70)*Elec_emissions/1000+(T70-S70)*Gas_emissions</f>
        <v>-664.04130250240655</v>
      </c>
      <c r="AB70" s="16">
        <v>3</v>
      </c>
      <c r="AC70" s="17" t="s">
        <v>24</v>
      </c>
      <c r="AD70" s="18">
        <v>374</v>
      </c>
      <c r="AE70" s="18">
        <v>303</v>
      </c>
      <c r="AF70" s="30">
        <v>26.536460640584348</v>
      </c>
      <c r="AG70" s="31">
        <v>23.014389520116342</v>
      </c>
      <c r="AH70" s="31">
        <v>261.72693173688293</v>
      </c>
      <c r="AI70" s="30">
        <v>250.35685083207005</v>
      </c>
      <c r="AJ70" s="37">
        <f t="shared" si="45"/>
        <v>-0.13272573038928254</v>
      </c>
      <c r="AK70" s="38">
        <f t="shared" si="40"/>
        <v>-4.3442533136954176E-2</v>
      </c>
      <c r="AL70" s="49">
        <f>kWh_in_MMBtu*(AI70-AH70)*Elec_source_E+(AG70-AF70)*Gas_source_E</f>
        <v>-3.9607840530050722</v>
      </c>
      <c r="AM70" s="50">
        <f>(AI70-AH70)*Elec_emissions/1000+(AG70-AF70)*Gas_emissions</f>
        <v>-534.27655234439476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694</v>
      </c>
      <c r="F71" s="39">
        <v>39.992896295332983</v>
      </c>
      <c r="G71" s="40">
        <v>35.529577294548197</v>
      </c>
      <c r="H71" s="40">
        <v>326.10187489380604</v>
      </c>
      <c r="I71" s="39">
        <v>1070</v>
      </c>
      <c r="J71" s="41">
        <f t="shared" si="43"/>
        <v>-0.1116027948519857</v>
      </c>
      <c r="K71" s="42">
        <f t="shared" si="38"/>
        <v>2.2811832202695608</v>
      </c>
      <c r="L71" s="51">
        <f>kWh_in_MMBtu*(I71-H71)*Elec_source_E+(G71-F71)*Gas_source_E</f>
        <v>3.0990539137554229</v>
      </c>
      <c r="M71" s="52">
        <f>(I71-H71)*Elec_emissions/1000+(G71-F71)*Gas_emissions</f>
        <v>425.51998078904228</v>
      </c>
      <c r="O71" s="19">
        <v>4</v>
      </c>
      <c r="P71" s="14" t="s">
        <v>25</v>
      </c>
      <c r="Q71" s="13">
        <v>441</v>
      </c>
      <c r="R71" s="13">
        <v>378</v>
      </c>
      <c r="S71" s="39">
        <v>51.106993863567268</v>
      </c>
      <c r="T71" s="40">
        <v>46.554764026588515</v>
      </c>
      <c r="U71" s="40">
        <v>379.07991570666201</v>
      </c>
      <c r="V71" s="39">
        <v>414.88696280958379</v>
      </c>
      <c r="W71" s="41">
        <f t="shared" si="44"/>
        <v>-8.9072541600297678E-2</v>
      </c>
      <c r="X71" s="42">
        <f t="shared" si="39"/>
        <v>9.4457779532244698E-2</v>
      </c>
      <c r="Y71" s="51">
        <f>kWh_in_MMBtu*(V71-U71)*Elec_source_E+(T71-S71)*Gas_source_E</f>
        <v>-4.5785851714192134</v>
      </c>
      <c r="Z71" s="52">
        <f>(V71-U71)*Elec_emissions/1000+(T71-S71)*Gas_emissions</f>
        <v>-617.11433954822849</v>
      </c>
      <c r="AB71" s="19">
        <v>4</v>
      </c>
      <c r="AC71" s="14" t="s">
        <v>25</v>
      </c>
      <c r="AD71" s="13">
        <v>374</v>
      </c>
      <c r="AE71" s="13">
        <v>316</v>
      </c>
      <c r="AF71" s="39">
        <v>26.698184647255246</v>
      </c>
      <c r="AG71" s="40">
        <v>22.341221013816419</v>
      </c>
      <c r="AH71" s="40">
        <v>262.7294083518459</v>
      </c>
      <c r="AI71" s="39">
        <v>278.80472776122269</v>
      </c>
      <c r="AJ71" s="41">
        <f t="shared" si="45"/>
        <v>-0.16319325418579544</v>
      </c>
      <c r="AK71" s="42">
        <f t="shared" si="40"/>
        <v>6.1185839492504779E-2</v>
      </c>
      <c r="AL71" s="51">
        <f>kWh_in_MMBtu*(AI71-AH71)*Elec_source_E+(AG71-AF71)*Gas_source_E</f>
        <v>-4.5769901886049018</v>
      </c>
      <c r="AM71" s="52">
        <f>(AI71-AH71)*Elec_emissions/1000+(AG71-AF71)*Gas_emissions</f>
        <v>-617.10013969427371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opLeftCell="A33" workbookViewId="0">
      <selection activeCell="A40" sqref="A40:I50"/>
    </sheetView>
  </sheetViews>
  <sheetFormatPr defaultRowHeight="15" x14ac:dyDescent="0.25"/>
  <cols>
    <col min="1" max="1" width="22.28515625" customWidth="1"/>
    <col min="4" max="4" width="9.7109375" customWidth="1"/>
    <col min="5" max="5" width="9.5703125" customWidth="1"/>
    <col min="7" max="7" width="10.28515625" bestFit="1" customWidth="1"/>
    <col min="8" max="8" width="12.7109375" bestFit="1" customWidth="1"/>
    <col min="9" max="9" width="9.42578125" bestFit="1" customWidth="1"/>
  </cols>
  <sheetData>
    <row r="1" spans="1:9" x14ac:dyDescent="0.25">
      <c r="A1" t="s">
        <v>71</v>
      </c>
    </row>
    <row r="2" spans="1:9" x14ac:dyDescent="0.25">
      <c r="A2" s="57"/>
      <c r="B2" s="55" t="s">
        <v>57</v>
      </c>
      <c r="C2" s="53" t="s">
        <v>57</v>
      </c>
      <c r="D2" s="53" t="s">
        <v>60</v>
      </c>
      <c r="E2" s="53" t="s">
        <v>60</v>
      </c>
      <c r="F2" s="53" t="s">
        <v>67</v>
      </c>
      <c r="G2" s="54" t="s">
        <v>67</v>
      </c>
      <c r="H2" s="55" t="s">
        <v>67</v>
      </c>
      <c r="I2" s="54" t="s">
        <v>67</v>
      </c>
    </row>
    <row r="3" spans="1:9" x14ac:dyDescent="0.25">
      <c r="A3" s="58"/>
      <c r="B3" s="46" t="s">
        <v>58</v>
      </c>
      <c r="C3" s="23" t="s">
        <v>59</v>
      </c>
      <c r="D3" s="23" t="s">
        <v>58</v>
      </c>
      <c r="E3" s="23" t="s">
        <v>59</v>
      </c>
      <c r="F3" s="23" t="s">
        <v>62</v>
      </c>
      <c r="G3" s="34" t="s">
        <v>63</v>
      </c>
      <c r="H3" s="46" t="s">
        <v>68</v>
      </c>
      <c r="I3" s="34" t="s">
        <v>69</v>
      </c>
    </row>
    <row r="4" spans="1:9" x14ac:dyDescent="0.25">
      <c r="A4" s="59"/>
      <c r="B4" s="61" t="s">
        <v>64</v>
      </c>
      <c r="C4" s="10" t="s">
        <v>64</v>
      </c>
      <c r="D4" s="10" t="s">
        <v>65</v>
      </c>
      <c r="E4" s="10" t="s">
        <v>65</v>
      </c>
      <c r="F4" s="9" t="s">
        <v>66</v>
      </c>
      <c r="G4" s="35" t="s">
        <v>66</v>
      </c>
      <c r="H4" s="56" t="s">
        <v>64</v>
      </c>
      <c r="I4" s="35" t="s">
        <v>70</v>
      </c>
    </row>
    <row r="5" spans="1:9" x14ac:dyDescent="0.25">
      <c r="A5" s="98" t="str">
        <f>'Scenario 0'!H$2</f>
        <v>DOE NOPR (GTI Scenario 0)</v>
      </c>
      <c r="B5" s="104">
        <f>'Scenario 0'!F$8</f>
        <v>37.159280348516425</v>
      </c>
      <c r="C5" s="105">
        <f>'Scenario 0'!G$8</f>
        <v>28.831974978993767</v>
      </c>
      <c r="D5" s="106">
        <f>'Scenario 0'!H$8</f>
        <v>312.44076564414183</v>
      </c>
      <c r="E5" s="106">
        <f>'Scenario 0'!I$8</f>
        <v>1045.29085131278</v>
      </c>
      <c r="F5" s="107">
        <f>'Scenario 0'!J$8</f>
        <v>-0.22409759530919238</v>
      </c>
      <c r="G5" s="108">
        <f>'Scenario 0'!K$8</f>
        <v>2.3455648758181784</v>
      </c>
      <c r="H5" s="100">
        <f>'Scenario 0'!L$8</f>
        <v>-1.2309700279435702</v>
      </c>
      <c r="I5" s="101">
        <f>'Scenario 0'!M$8</f>
        <v>-158.54986475763098</v>
      </c>
    </row>
    <row r="6" spans="1:9" s="77" customFormat="1" x14ac:dyDescent="0.25">
      <c r="A6" s="69" t="str">
        <f>'Scenario 1'!H$2</f>
        <v>Scenario 1 (D1)</v>
      </c>
      <c r="B6" s="70">
        <f>'Scenario 1'!F$8</f>
        <v>37.159280348516404</v>
      </c>
      <c r="C6" s="71">
        <f>'Scenario 1'!G$8</f>
        <v>25.946863118476969</v>
      </c>
      <c r="D6" s="72">
        <f>'Scenario 1'!H$8</f>
        <v>312.44076564414172</v>
      </c>
      <c r="E6" s="72">
        <f>'Scenario 1'!I$8</f>
        <v>1750.8602254357272</v>
      </c>
      <c r="F6" s="73">
        <f>'Scenario 1'!J$8</f>
        <v>-0.30173935353102427</v>
      </c>
      <c r="G6" s="74">
        <f>'Scenario 1'!K$8</f>
        <v>4.6038149241699502</v>
      </c>
      <c r="H6" s="75">
        <f>'Scenario 1'!L$8</f>
        <v>3.1779873008308641</v>
      </c>
      <c r="I6" s="76">
        <f>'Scenario 1'!M$8</f>
        <v>443.2365617211683</v>
      </c>
    </row>
    <row r="7" spans="1:9" x14ac:dyDescent="0.25">
      <c r="A7" s="60" t="str">
        <f>'Scenario 2'!H$2</f>
        <v>Scenario 2 (D2)</v>
      </c>
      <c r="B7" s="63">
        <f>'Scenario 2'!F$8</f>
        <v>37.159280348516404</v>
      </c>
      <c r="C7" s="68">
        <f>'Scenario 2'!G$8</f>
        <v>28.950442738718518</v>
      </c>
      <c r="D7" s="62">
        <f>'Scenario 2'!H$8</f>
        <v>312.44076564414172</v>
      </c>
      <c r="E7" s="62">
        <f>'Scenario 2'!I$8</f>
        <v>1038.3317674183004</v>
      </c>
      <c r="F7" s="66">
        <f>'Scenario 2'!J$8</f>
        <v>-0.22090948836487967</v>
      </c>
      <c r="G7" s="67">
        <f>'Scenario 2'!K$8</f>
        <v>2.3232915854550211</v>
      </c>
      <c r="H7" s="64">
        <f>'Scenario 2'!L$8</f>
        <v>-1.1763431705997514</v>
      </c>
      <c r="I7" s="65">
        <f>'Scenario 2'!M$8</f>
        <v>-151.25361206066259</v>
      </c>
    </row>
    <row r="8" spans="1:9" s="77" customFormat="1" x14ac:dyDescent="0.25">
      <c r="A8" s="69" t="str">
        <f>'Scenario 3'!H$2</f>
        <v>Scenario 3 (D3)</v>
      </c>
      <c r="B8" s="70">
        <f>'Scenario 3'!F$8</f>
        <v>37.159280348516404</v>
      </c>
      <c r="C8" s="71">
        <f>'Scenario 3'!G$8</f>
        <v>27.678074623895274</v>
      </c>
      <c r="D8" s="72">
        <f>'Scenario 3'!H$8</f>
        <v>312.44076564414172</v>
      </c>
      <c r="E8" s="72">
        <f>'Scenario 3'!I$8</f>
        <v>1317.3990070622906</v>
      </c>
      <c r="F8" s="73">
        <f>'Scenario 3'!J$8</f>
        <v>-0.2551504129169625</v>
      </c>
      <c r="G8" s="74">
        <f>'Scenario 3'!K$8</f>
        <v>3.2164760553773526</v>
      </c>
      <c r="H8" s="75">
        <f>'Scenario 3'!L$8</f>
        <v>0.42443129891473497</v>
      </c>
      <c r="I8" s="76">
        <f>'Scenario 3'!M$8</f>
        <v>67.472041502682259</v>
      </c>
    </row>
    <row r="9" spans="1:9" x14ac:dyDescent="0.25">
      <c r="A9" s="60" t="str">
        <f>'Scenario 4'!H$2</f>
        <v>Scenario 4 (D4, D5)</v>
      </c>
      <c r="B9" s="63">
        <f>'Scenario 4'!F$8</f>
        <v>32.939656191278068</v>
      </c>
      <c r="C9" s="68">
        <f>'Scenario 4'!G$8</f>
        <v>24.502852461068144</v>
      </c>
      <c r="D9" s="62">
        <f>'Scenario 4'!H$8</f>
        <v>285.5423232156806</v>
      </c>
      <c r="E9" s="62">
        <f>'Scenario 4'!I$8</f>
        <v>1069.1203971647985</v>
      </c>
      <c r="F9" s="66">
        <f>'Scenario 4'!J$8</f>
        <v>-0.25612907679479252</v>
      </c>
      <c r="G9" s="67">
        <f>'Scenario 4'!K$8</f>
        <v>2.7441748919204967</v>
      </c>
      <c r="H9" s="64">
        <f>'Scenario 4'!L$8</f>
        <v>-0.8072363338895201</v>
      </c>
      <c r="I9" s="65">
        <f>'Scenario 4'!M$8</f>
        <v>-100.88762881884145</v>
      </c>
    </row>
    <row r="10" spans="1:9" s="77" customFormat="1" x14ac:dyDescent="0.25">
      <c r="A10" s="69" t="str">
        <f>'Scenario 5'!H$2</f>
        <v>Scenario 5 (D4, D6)</v>
      </c>
      <c r="B10" s="70">
        <f>'Scenario 5'!F$8</f>
        <v>32.939656191278068</v>
      </c>
      <c r="C10" s="71">
        <f>'Scenario 5'!G$8</f>
        <v>24.502852461068144</v>
      </c>
      <c r="D10" s="72">
        <f>'Scenario 5'!H$8</f>
        <v>285.5423232156806</v>
      </c>
      <c r="E10" s="72">
        <f>'Scenario 5'!I$8</f>
        <v>1069.1203971647985</v>
      </c>
      <c r="F10" s="73">
        <f>'Scenario 5'!J$8</f>
        <v>-0.25612907679479252</v>
      </c>
      <c r="G10" s="74">
        <f>'Scenario 5'!K$8</f>
        <v>2.7441748919204967</v>
      </c>
      <c r="H10" s="75">
        <f>'Scenario 5'!L$8</f>
        <v>-0.8072363338895201</v>
      </c>
      <c r="I10" s="76">
        <f>'Scenario 5'!M$8</f>
        <v>-100.88762881884145</v>
      </c>
    </row>
    <row r="11" spans="1:9" x14ac:dyDescent="0.25">
      <c r="A11" s="60" t="str">
        <f>'Scenario 6'!H$2</f>
        <v>Scenario 6 (D4, D7)</v>
      </c>
      <c r="B11" s="63">
        <f>'Scenario 6'!F$8</f>
        <v>32.12979904926781</v>
      </c>
      <c r="C11" s="68">
        <f>'Scenario 6'!G$8</f>
        <v>23.795561636807086</v>
      </c>
      <c r="D11" s="62">
        <f>'Scenario 6'!H$8</f>
        <v>280.21325298386239</v>
      </c>
      <c r="E11" s="62">
        <f>'Scenario 6'!I$8</f>
        <v>1056.9516509436762</v>
      </c>
      <c r="F11" s="66">
        <f>'Scenario 6'!J$8</f>
        <v>-0.25939276494325436</v>
      </c>
      <c r="G11" s="67">
        <f>'Scenario 6'!K$8</f>
        <v>2.7719545370844632</v>
      </c>
      <c r="H11" s="64">
        <f>'Scenario 6'!L$8</f>
        <v>-0.76866368359123705</v>
      </c>
      <c r="I11" s="65">
        <f>'Scenario 6'!M$8</f>
        <v>-95.755268998156907</v>
      </c>
    </row>
    <row r="12" spans="1:9" s="77" customFormat="1" x14ac:dyDescent="0.25">
      <c r="A12" s="69" t="str">
        <f>'Scenario 7'!H$2</f>
        <v>Scenario 7 (D8)</v>
      </c>
      <c r="B12" s="70">
        <f>'Scenario 7'!F$8</f>
        <v>37.394815395892991</v>
      </c>
      <c r="C12" s="71">
        <f>'Scenario 7'!G$8</f>
        <v>30.425896135542537</v>
      </c>
      <c r="D12" s="72">
        <f>'Scenario 7'!H$8</f>
        <v>313.65145338903602</v>
      </c>
      <c r="E12" s="72">
        <f>'Scenario 7'!I$8</f>
        <v>794.03767341819366</v>
      </c>
      <c r="F12" s="73">
        <f>'Scenario 7'!J$8</f>
        <v>-0.1863605739611657</v>
      </c>
      <c r="G12" s="74">
        <f>'Scenario 7'!K$8</f>
        <v>1.5315925204188772</v>
      </c>
      <c r="H12" s="75">
        <f>'Scenario 7'!L$8</f>
        <v>-2.4531727986322913</v>
      </c>
      <c r="I12" s="76">
        <f>'Scenario 7'!M$8</f>
        <v>-325.94956734912148</v>
      </c>
    </row>
    <row r="13" spans="1:9" x14ac:dyDescent="0.25">
      <c r="A13" s="60" t="str">
        <f>'Scenario 8'!H$2</f>
        <v>Scenario 8 (D1, D8)</v>
      </c>
      <c r="B13" s="63">
        <f>'Scenario 8'!F$8</f>
        <v>37.394815395892991</v>
      </c>
      <c r="C13" s="68">
        <f>'Scenario 8'!G$8</f>
        <v>26.725754067352135</v>
      </c>
      <c r="D13" s="62">
        <f>'Scenario 8'!H$8</f>
        <v>313.65145338903602</v>
      </c>
      <c r="E13" s="62">
        <f>'Scenario 8'!I$8</f>
        <v>1672.2880586902222</v>
      </c>
      <c r="F13" s="66">
        <f>'Scenario 8'!J$8</f>
        <v>-0.28530857060234666</v>
      </c>
      <c r="G13" s="67">
        <f>'Scenario 8'!K$8</f>
        <v>4.3316764217763977</v>
      </c>
      <c r="H13" s="64">
        <f>'Scenario 8'!L$8</f>
        <v>2.9161009008828351</v>
      </c>
      <c r="I13" s="65">
        <f>'Scenario 8'!M$8</f>
        <v>407.10560881241895</v>
      </c>
    </row>
    <row r="14" spans="1:9" s="77" customFormat="1" x14ac:dyDescent="0.25">
      <c r="A14" s="69" t="str">
        <f>'Scenario 9'!H$2</f>
        <v>Scenario 9 (D2, D4, D6, D8)</v>
      </c>
      <c r="B14" s="70">
        <f>'Scenario 9'!F$8</f>
        <v>32.381117617190327</v>
      </c>
      <c r="C14" s="71">
        <f>'Scenario 9'!G$8</f>
        <v>23.608614653392987</v>
      </c>
      <c r="D14" s="72">
        <f>'Scenario 9'!H$8</f>
        <v>282.37198520833522</v>
      </c>
      <c r="E14" s="72">
        <f>'Scenario 9'!I$8</f>
        <v>1147.3010028967406</v>
      </c>
      <c r="F14" s="73">
        <f>'Scenario 9'!J$8</f>
        <v>-0.27091415026207238</v>
      </c>
      <c r="G14" s="74">
        <f>'Scenario 9'!K$8</f>
        <v>3.0630836732980331</v>
      </c>
      <c r="H14" s="75">
        <f>'Scenario 9'!L$8</f>
        <v>-0.30221641680261513</v>
      </c>
      <c r="I14" s="76">
        <f>'Scenario 9'!M$8</f>
        <v>-31.951143959267483</v>
      </c>
    </row>
    <row r="15" spans="1:9" x14ac:dyDescent="0.25">
      <c r="A15" s="60" t="str">
        <f>'Scenario 10'!H$2</f>
        <v>Scenario 10 (D4, D6, D8)</v>
      </c>
      <c r="B15" s="63">
        <f>'Scenario 10'!F$8</f>
        <v>32.939656191278068</v>
      </c>
      <c r="C15" s="68">
        <f>'Scenario 10'!G$8</f>
        <v>24.502852461068144</v>
      </c>
      <c r="D15" s="62">
        <f>'Scenario 10'!H$8</f>
        <v>285.5423232156806</v>
      </c>
      <c r="E15" s="62">
        <f>'Scenario 10'!I$8</f>
        <v>1069.1203971647985</v>
      </c>
      <c r="F15" s="66">
        <f>'Scenario 10'!J$8</f>
        <v>-0.25612907679479252</v>
      </c>
      <c r="G15" s="67">
        <f>'Scenario 10'!K$8</f>
        <v>2.7441748919204967</v>
      </c>
      <c r="H15" s="64">
        <f>'Scenario 10'!L$8</f>
        <v>-0.8072363338895201</v>
      </c>
      <c r="I15" s="65">
        <f>'Scenario 10'!M$8</f>
        <v>-100.88762881884145</v>
      </c>
    </row>
    <row r="16" spans="1:9" s="77" customFormat="1" x14ac:dyDescent="0.25">
      <c r="A16" s="69" t="str">
        <f>'Scenario 11'!H$2</f>
        <v>Scenario 11 (D4, D5, D8)</v>
      </c>
      <c r="B16" s="70">
        <f>'Scenario 11'!F$8</f>
        <v>33.080146573198803</v>
      </c>
      <c r="C16" s="71">
        <f>'Scenario 11'!G$8</f>
        <v>25.064629102538003</v>
      </c>
      <c r="D16" s="72">
        <f>'Scenario 11'!H$8</f>
        <v>286.29270143947798</v>
      </c>
      <c r="E16" s="72">
        <f>'Scenario 11'!I$8</f>
        <v>987.43112092532056</v>
      </c>
      <c r="F16" s="73">
        <f>'Scenario 11'!J$8</f>
        <v>-0.24230598413233423</v>
      </c>
      <c r="G16" s="74">
        <f>'Scenario 11'!K$8</f>
        <v>2.4490265241150855</v>
      </c>
      <c r="H16" s="75">
        <f>'Scenario 11'!L$8</f>
        <v>-1.2306219808449992</v>
      </c>
      <c r="I16" s="76">
        <f>'Scenario 11'!M$8</f>
        <v>-158.82580625472247</v>
      </c>
    </row>
    <row r="17" spans="1:9" x14ac:dyDescent="0.25">
      <c r="A17" s="60" t="str">
        <f>'Scenario 12'!H$2</f>
        <v>Scenario 12 (D4, D7, D8)</v>
      </c>
      <c r="B17" s="63">
        <f>'Scenario 12'!F$8</f>
        <v>32.330239814015734</v>
      </c>
      <c r="C17" s="68">
        <f>'Scenario 12'!G$8</f>
        <v>24.333242593352807</v>
      </c>
      <c r="D17" s="62">
        <f>'Scenario 12'!H$8</f>
        <v>281.71517282882161</v>
      </c>
      <c r="E17" s="62">
        <f>'Scenario 12'!I$8</f>
        <v>993.66664692771974</v>
      </c>
      <c r="F17" s="66">
        <f>'Scenario 12'!J$8</f>
        <v>-0.24735347670375418</v>
      </c>
      <c r="G17" s="67">
        <f>'Scenario 12'!K$8</f>
        <v>2.5272031568264191</v>
      </c>
      <c r="H17" s="64">
        <f>'Scenario 12'!L$8</f>
        <v>-1.0946718239775182</v>
      </c>
      <c r="I17" s="65">
        <f>'Scenario 12'!M$8</f>
        <v>-140.38114809765216</v>
      </c>
    </row>
    <row r="18" spans="1:9" s="77" customFormat="1" x14ac:dyDescent="0.25">
      <c r="A18" s="69" t="str">
        <f>'Scenario 13'!H$2</f>
        <v>Scenario 13 (D1, D4, D7)</v>
      </c>
      <c r="B18" s="70">
        <f>'Scenario 13'!F$8</f>
        <v>32.240068389380156</v>
      </c>
      <c r="C18" s="71">
        <f>'Scenario 13'!G$8</f>
        <v>18.81032456926437</v>
      </c>
      <c r="D18" s="72">
        <f>'Scenario 13'!H$8</f>
        <v>280.78951085075647</v>
      </c>
      <c r="E18" s="72">
        <f>'Scenario 13'!I$8</f>
        <v>2246.6442371165676</v>
      </c>
      <c r="F18" s="73">
        <f>'Scenario 13'!J$8</f>
        <v>-0.41655444578832002</v>
      </c>
      <c r="G18" s="74">
        <f>'Scenario 13'!K$8</f>
        <v>7.001168670117063</v>
      </c>
      <c r="H18" s="75">
        <f>'Scenario 13'!L$8</f>
        <v>6.4077511716808129</v>
      </c>
      <c r="I18" s="76">
        <f>'Scenario 13'!M$8</f>
        <v>884.18043043346916</v>
      </c>
    </row>
    <row r="19" spans="1:9" x14ac:dyDescent="0.25">
      <c r="A19" s="60" t="str">
        <f>'Scenario 14'!H$2</f>
        <v>Scenario 14 (D1, D4, D7, D8)</v>
      </c>
      <c r="B19" s="63">
        <f>'Scenario 14'!F$8</f>
        <v>32.367271644106744</v>
      </c>
      <c r="C19" s="68">
        <f>'Scenario 14'!G$8</f>
        <v>18.913535641300626</v>
      </c>
      <c r="D19" s="62">
        <f>'Scenario 14'!H$8</f>
        <v>281.51586677385313</v>
      </c>
      <c r="E19" s="62">
        <f>'Scenario 14'!I$8</f>
        <v>2267.0889026031696</v>
      </c>
      <c r="F19" s="66">
        <f>'Scenario 14'!J$8</f>
        <v>-0.41565863662332192</v>
      </c>
      <c r="G19" s="67">
        <f>'Scenario 14'!K$8</f>
        <v>7.0531478690128813</v>
      </c>
      <c r="H19" s="64">
        <f>'Scenario 14'!L$8</f>
        <v>6.5927012189268268</v>
      </c>
      <c r="I19" s="65">
        <f>'Scenario 14'!M$8</f>
        <v>909.32400168332674</v>
      </c>
    </row>
    <row r="20" spans="1:9" s="77" customFormat="1" x14ac:dyDescent="0.25">
      <c r="A20" s="69" t="str">
        <f>'Scenario 15'!H$2</f>
        <v>Scenario 15 (D9)</v>
      </c>
      <c r="B20" s="70">
        <f>'Scenario 15'!F$8</f>
        <v>32.254331200391348</v>
      </c>
      <c r="C20" s="71">
        <f>'Scenario 15'!G$8</f>
        <v>25.085841718930702</v>
      </c>
      <c r="D20" s="72">
        <f>'Scenario 15'!H$8</f>
        <v>281.68799124385026</v>
      </c>
      <c r="E20" s="72">
        <f>'Scenario 15'!I$8</f>
        <v>845.88183915346087</v>
      </c>
      <c r="F20" s="73">
        <f>'Scenario 15'!J$8</f>
        <v>-0.22224889540954643</v>
      </c>
      <c r="G20" s="74">
        <f>'Scenario 15'!K$8</f>
        <v>2.0029034444042102</v>
      </c>
      <c r="H20" s="75">
        <f>'Scenario 15'!L$8</f>
        <v>-1.7734713333979242</v>
      </c>
      <c r="I20" s="76">
        <f>'Scenario 15'!M$8</f>
        <v>-233.43009891414124</v>
      </c>
    </row>
    <row r="21" spans="1:9" x14ac:dyDescent="0.25">
      <c r="A21" s="60" t="str">
        <f>'Scenario 16'!H$2</f>
        <v>Scenario 16 (D10)</v>
      </c>
      <c r="B21" s="63">
        <f>'Scenario 16'!F$8</f>
        <v>32.872224990716148</v>
      </c>
      <c r="C21" s="68">
        <f>'Scenario 16'!G$8</f>
        <v>21.764861194118158</v>
      </c>
      <c r="D21" s="62">
        <f>'Scenario 16'!H$8</f>
        <v>285.07423556908878</v>
      </c>
      <c r="E21" s="62">
        <f>'Scenario 16'!I$8</f>
        <v>1705.8184666020122</v>
      </c>
      <c r="F21" s="66">
        <f>'Scenario 16'!J$8</f>
        <v>-0.33789510140353929</v>
      </c>
      <c r="G21" s="67">
        <f>'Scenario 16'!K$8</f>
        <v>4.9837693265991438</v>
      </c>
      <c r="H21" s="64">
        <f>'Scenario 16'!L$8</f>
        <v>3.1032669606783774</v>
      </c>
      <c r="I21" s="65">
        <f>'Scenario 16'!M$8</f>
        <v>432.97963382196599</v>
      </c>
    </row>
    <row r="22" spans="1:9" s="77" customFormat="1" x14ac:dyDescent="0.25">
      <c r="A22" s="69" t="str">
        <f>'Scenario 17'!H$2</f>
        <v>Scenario 17 (D8, D9)</v>
      </c>
      <c r="B22" s="70">
        <f>'Scenario 17'!F$8</f>
        <v>32.381117617190327</v>
      </c>
      <c r="C22" s="71">
        <f>'Scenario 17'!G$8</f>
        <v>25.516042233601457</v>
      </c>
      <c r="D22" s="72">
        <f>'Scenario 17'!H$8</f>
        <v>282.37198520833522</v>
      </c>
      <c r="E22" s="72">
        <f>'Scenario 17'!I$8</f>
        <v>789.20823855445076</v>
      </c>
      <c r="F22" s="73">
        <f>'Scenario 17'!J$8</f>
        <v>-0.21200859910852407</v>
      </c>
      <c r="G22" s="74">
        <f>'Scenario 17'!K$8</f>
        <v>1.7949240005950649</v>
      </c>
      <c r="H22" s="75">
        <f>'Scenario 17'!L$8</f>
        <v>-2.0568125324135682</v>
      </c>
      <c r="I22" s="76">
        <f>'Scenario 17'!M$8</f>
        <v>-272.22616902231186</v>
      </c>
    </row>
    <row r="23" spans="1:9" x14ac:dyDescent="0.25">
      <c r="A23" s="60" t="str">
        <f>'Scenario 18'!H$2</f>
        <v>Scenario 18 (D8, D10)</v>
      </c>
      <c r="B23" s="63">
        <f>'Scenario 18'!F$8</f>
        <v>33.007597578656956</v>
      </c>
      <c r="C23" s="68">
        <f>'Scenario 18'!G$8</f>
        <v>22.25412897726326</v>
      </c>
      <c r="D23" s="62">
        <f>'Scenario 18'!H$8</f>
        <v>285.80879567611527</v>
      </c>
      <c r="E23" s="62">
        <f>'Scenario 18'!I$8</f>
        <v>1639.5896962101144</v>
      </c>
      <c r="F23" s="66">
        <f>'Scenario 18'!J$8</f>
        <v>-0.32578767890538618</v>
      </c>
      <c r="G23" s="67">
        <f>'Scenario 18'!K$8</f>
        <v>4.7366663343283983</v>
      </c>
      <c r="H23" s="64">
        <f>'Scenario 18'!L$8</f>
        <v>2.7721124620882698</v>
      </c>
      <c r="I23" s="65">
        <f>'Scenario 18'!M$8</f>
        <v>387.63754497156151</v>
      </c>
    </row>
    <row r="24" spans="1:9" s="77" customFormat="1" x14ac:dyDescent="0.25">
      <c r="A24" s="69" t="str">
        <f>'Scenario 19'!H$2</f>
        <v>Scenario 19 (D0)</v>
      </c>
      <c r="B24" s="70">
        <f>'Scenario 19'!F$8</f>
        <v>37.159280348516404</v>
      </c>
      <c r="C24" s="71">
        <f>'Scenario 19'!G$8</f>
        <v>33.123644304565147</v>
      </c>
      <c r="D24" s="72">
        <f>'Scenario 19'!H$8</f>
        <v>312.44076564414172</v>
      </c>
      <c r="E24" s="72">
        <f>'Scenario 19'!I$8</f>
        <v>306.62175806944526</v>
      </c>
      <c r="F24" s="73">
        <f>'Scenario 19'!J$8</f>
        <v>-0.10860371907370324</v>
      </c>
      <c r="G24" s="74">
        <f>'Scenario 19'!K$8</f>
        <v>-1.8624354484280351E-2</v>
      </c>
      <c r="H24" s="75">
        <f>'Scenario 19'!L$8</f>
        <v>-4.4611407874501312</v>
      </c>
      <c r="I24" s="76">
        <f>'Scenario 19'!M$8</f>
        <v>-601.69933547444339</v>
      </c>
    </row>
    <row r="25" spans="1:9" x14ac:dyDescent="0.25">
      <c r="A25" s="60" t="str">
        <f>'Scenario 20'!H$2</f>
        <v>Scenario 20 (D0, D4, D5)</v>
      </c>
      <c r="B25" s="63">
        <f>'Scenario 20'!F$8</f>
        <v>32.939656191278075</v>
      </c>
      <c r="C25" s="68">
        <f>'Scenario 20'!G$8</f>
        <v>29.356795732007669</v>
      </c>
      <c r="D25" s="62">
        <f>'Scenario 20'!H$8</f>
        <v>285.54232321568071</v>
      </c>
      <c r="E25" s="62">
        <f>'Scenario 20'!I$8</f>
        <v>282.22961685750374</v>
      </c>
      <c r="F25" s="66">
        <f>'Scenario 20'!J$8</f>
        <v>-0.10877042669981159</v>
      </c>
      <c r="G25" s="67">
        <f>'Scenario 20'!K$8</f>
        <v>-1.1601454806665412E-2</v>
      </c>
      <c r="H25" s="64">
        <f>'Scenario 20'!L$8</f>
        <v>-3.940783281975424</v>
      </c>
      <c r="I25" s="65">
        <f>'Scenario 20'!M$8</f>
        <v>-531.49716255753913</v>
      </c>
    </row>
    <row r="26" spans="1:9" s="77" customFormat="1" x14ac:dyDescent="0.25">
      <c r="A26" s="69" t="str">
        <f>'Scenario 21'!H$2</f>
        <v>Scenario 21 (D0, D4, D6)</v>
      </c>
      <c r="B26" s="70">
        <f>'Scenario 21'!F$8</f>
        <v>32.254331200391341</v>
      </c>
      <c r="C26" s="71">
        <f>'Scenario 21'!G$8</f>
        <v>28.744618981302875</v>
      </c>
      <c r="D26" s="72">
        <f>'Scenario 21'!H$8</f>
        <v>281.68799124385026</v>
      </c>
      <c r="E26" s="72">
        <f>'Scenario 21'!I$8</f>
        <v>279.32839522310661</v>
      </c>
      <c r="F26" s="73">
        <f>'Scenario 21'!J$8</f>
        <v>-0.10881367210137297</v>
      </c>
      <c r="G26" s="74">
        <f>'Scenario 21'!K$8</f>
        <v>-8.3766297964083542E-3</v>
      </c>
      <c r="H26" s="75">
        <f>'Scenario 21'!L$8</f>
        <v>-3.8508478312099812</v>
      </c>
      <c r="I26" s="76">
        <f>'Scenario 21'!M$8</f>
        <v>-519.35854882016588</v>
      </c>
    </row>
    <row r="27" spans="1:9" x14ac:dyDescent="0.25">
      <c r="A27" s="60" t="str">
        <f>'Scenario 22'!H$2</f>
        <v>Scenario 22 (D0, D4, D7)</v>
      </c>
      <c r="B27" s="63">
        <f>'Scenario 22'!F$8</f>
        <v>32.281091955636256</v>
      </c>
      <c r="C27" s="68">
        <f>'Scenario 22'!G$8</f>
        <v>28.768110892862975</v>
      </c>
      <c r="D27" s="62">
        <f>'Scenario 22'!H$8</f>
        <v>281.33434367779898</v>
      </c>
      <c r="E27" s="62">
        <f>'Scenario 22'!I$8</f>
        <v>279.05661214859902</v>
      </c>
      <c r="F27" s="66">
        <f>'Scenario 22'!J$8</f>
        <v>-0.10882472834565676</v>
      </c>
      <c r="G27" s="67">
        <f>'Scenario 22'!K$8</f>
        <v>-8.0961730424514537E-3</v>
      </c>
      <c r="H27" s="64">
        <f>'Scenario 22'!L$8</f>
        <v>-3.8535344407721484</v>
      </c>
      <c r="I27" s="65">
        <f>'Scenario 22'!M$8</f>
        <v>-519.72003787112908</v>
      </c>
    </row>
    <row r="28" spans="1:9" s="77" customFormat="1" x14ac:dyDescent="0.25">
      <c r="A28" s="69" t="str">
        <f>'Scenario 23'!H$2</f>
        <v>Scenario 23 (D1, D4, D5, D8)</v>
      </c>
      <c r="B28" s="70">
        <f>'Scenario 23'!F$8</f>
        <v>33.080146573198803</v>
      </c>
      <c r="C28" s="71">
        <f>'Scenario 23'!G$8</f>
        <v>19.691105968935876</v>
      </c>
      <c r="D28" s="72">
        <f>'Scenario 23'!H$8</f>
        <v>286.29270143947798</v>
      </c>
      <c r="E28" s="72">
        <f>'Scenario 23'!I$8</f>
        <v>2221.6351513719287</v>
      </c>
      <c r="F28" s="73">
        <f>'Scenario 23'!J$8</f>
        <v>-0.4047455042146213</v>
      </c>
      <c r="G28" s="74">
        <f>'Scenario 23'!K$8</f>
        <v>6.7600132319181059</v>
      </c>
      <c r="H28" s="75">
        <f>'Scenario 23'!L$8</f>
        <v>6.1254574180518429</v>
      </c>
      <c r="I28" s="76">
        <f>'Scenario 23'!M$8</f>
        <v>845.79895337513312</v>
      </c>
    </row>
    <row r="29" spans="1:9" x14ac:dyDescent="0.25">
      <c r="A29" s="60" t="str">
        <f>'Scenario 24'!H$2</f>
        <v>Scenario 24 (D2, D4, D5, D8)</v>
      </c>
      <c r="B29" s="63">
        <f>'Scenario 24'!F$8</f>
        <v>33.080146573198803</v>
      </c>
      <c r="C29" s="68">
        <f>'Scenario 24'!G$8</f>
        <v>24.352872467864042</v>
      </c>
      <c r="D29" s="62">
        <f>'Scenario 24'!H$8</f>
        <v>286.29270143947798</v>
      </c>
      <c r="E29" s="62">
        <f>'Scenario 24'!I$8</f>
        <v>1132.2523286240848</v>
      </c>
      <c r="F29" s="66">
        <f>'Scenario 24'!J$8</f>
        <v>-0.26382211112708642</v>
      </c>
      <c r="G29" s="67">
        <f>'Scenario 24'!K$8</f>
        <v>2.9548766801637871</v>
      </c>
      <c r="H29" s="64">
        <f>'Scenario 24'!L$8</f>
        <v>-0.45600066239287784</v>
      </c>
      <c r="I29" s="65">
        <f>'Scenario 24'!M$8</f>
        <v>-52.883995557791422</v>
      </c>
    </row>
    <row r="30" spans="1:9" s="77" customFormat="1" x14ac:dyDescent="0.25">
      <c r="A30" s="69" t="str">
        <f>'Scenario 25'!H$2</f>
        <v>Scenario 25 (D3, D4, D5, D8)</v>
      </c>
      <c r="B30" s="70">
        <f>'Scenario 25'!F$8</f>
        <v>33.080146573198803</v>
      </c>
      <c r="C30" s="71">
        <f>'Scenario 25'!G$8</f>
        <v>22.299476287248943</v>
      </c>
      <c r="D30" s="72">
        <f>'Scenario 25'!H$8</f>
        <v>286.29270143947798</v>
      </c>
      <c r="E30" s="72">
        <f>'Scenario 25'!I$8</f>
        <v>1575.7025039542996</v>
      </c>
      <c r="F30" s="73">
        <f>'Scenario 25'!J$8</f>
        <v>-0.32589548120939249</v>
      </c>
      <c r="G30" s="74">
        <f>'Scenario 25'!K$8</f>
        <v>4.5038165347271413</v>
      </c>
      <c r="H30" s="75">
        <f>'Scenario 25'!L$8</f>
        <v>2.0533144510877737</v>
      </c>
      <c r="I30" s="76">
        <f>'Scenario 25'!M$8</f>
        <v>290.04332082192104</v>
      </c>
    </row>
    <row r="31" spans="1:9" s="92" customFormat="1" x14ac:dyDescent="0.25">
      <c r="A31" s="99" t="str">
        <f>'Scenario 26'!H$2</f>
        <v>Scenario 26 (D2, D8, D11)</v>
      </c>
      <c r="B31" s="109">
        <f>'Scenario 26'!F$8</f>
        <v>38.13200098732311</v>
      </c>
      <c r="C31" s="93">
        <f>'Scenario 26'!G$8</f>
        <v>29.306065718565186</v>
      </c>
      <c r="D31" s="94">
        <f>'Scenario 26'!H$8</f>
        <v>309.9130877520717</v>
      </c>
      <c r="E31" s="94">
        <f>'Scenario 26'!I$8</f>
        <v>1114.2103128704514</v>
      </c>
      <c r="F31" s="95">
        <f>'Scenario 26'!J$8</f>
        <v>-0.23145743837812457</v>
      </c>
      <c r="G31" s="110">
        <f>'Scenario 26'!K$8</f>
        <v>2.5952347832493339</v>
      </c>
      <c r="H31" s="102">
        <f>'Scenario 26'!L$8</f>
        <v>-1.009573311128193</v>
      </c>
      <c r="I31" s="103">
        <f>'Scenario 26'!M$8</f>
        <v>-127.96431918529083</v>
      </c>
    </row>
    <row r="32" spans="1:9" s="77" customFormat="1" x14ac:dyDescent="0.25">
      <c r="A32" s="78" t="str">
        <f>'Scenario 27'!H$2</f>
        <v>Scenario 27 (D2, D8, D12)</v>
      </c>
      <c r="B32" s="79">
        <f>'Scenario 27'!F$8</f>
        <v>36.621607725149552</v>
      </c>
      <c r="C32" s="80">
        <f>'Scenario 27'!G$8</f>
        <v>27.870120128297319</v>
      </c>
      <c r="D32" s="81">
        <f>'Scenario 27'!H$8</f>
        <v>301.09145144453214</v>
      </c>
      <c r="E32" s="81">
        <f>'Scenario 27'!I$8</f>
        <v>1111.9710582644727</v>
      </c>
      <c r="F32" s="82">
        <f>'Scenario 27'!J$8</f>
        <v>-0.23897060070473719</v>
      </c>
      <c r="G32" s="83">
        <f>'Scenario 27'!K$8</f>
        <v>2.6931339396373497</v>
      </c>
      <c r="H32" s="84">
        <f>'Scenario 27'!L$8</f>
        <v>-0.85795527017097584</v>
      </c>
      <c r="I32" s="85">
        <f>'Scenario 27'!M$8</f>
        <v>-107.4497284210845</v>
      </c>
    </row>
    <row r="36" spans="1:9" x14ac:dyDescent="0.25">
      <c r="A36" t="s">
        <v>71</v>
      </c>
    </row>
    <row r="37" spans="1:9" x14ac:dyDescent="0.25">
      <c r="A37" s="57"/>
      <c r="B37" s="55" t="s">
        <v>57</v>
      </c>
      <c r="C37" s="53" t="s">
        <v>57</v>
      </c>
      <c r="D37" s="53" t="s">
        <v>60</v>
      </c>
      <c r="E37" s="53" t="s">
        <v>60</v>
      </c>
      <c r="F37" s="53" t="s">
        <v>67</v>
      </c>
      <c r="G37" s="54" t="s">
        <v>67</v>
      </c>
      <c r="H37" s="55" t="s">
        <v>67</v>
      </c>
      <c r="I37" s="54" t="s">
        <v>67</v>
      </c>
    </row>
    <row r="38" spans="1:9" x14ac:dyDescent="0.25">
      <c r="A38" s="58"/>
      <c r="B38" s="46" t="s">
        <v>58</v>
      </c>
      <c r="C38" s="23" t="s">
        <v>59</v>
      </c>
      <c r="D38" s="23" t="s">
        <v>58</v>
      </c>
      <c r="E38" s="23" t="s">
        <v>59</v>
      </c>
      <c r="F38" s="23" t="s">
        <v>62</v>
      </c>
      <c r="G38" s="34" t="s">
        <v>63</v>
      </c>
      <c r="H38" s="46" t="s">
        <v>68</v>
      </c>
      <c r="I38" s="34" t="s">
        <v>69</v>
      </c>
    </row>
    <row r="39" spans="1:9" x14ac:dyDescent="0.25">
      <c r="A39" s="58"/>
      <c r="B39" s="46" t="s">
        <v>64</v>
      </c>
      <c r="C39" s="23" t="s">
        <v>64</v>
      </c>
      <c r="D39" s="23" t="s">
        <v>65</v>
      </c>
      <c r="E39" s="23" t="s">
        <v>65</v>
      </c>
      <c r="F39" s="118" t="s">
        <v>66</v>
      </c>
      <c r="G39" s="48" t="s">
        <v>66</v>
      </c>
      <c r="H39" s="47" t="s">
        <v>64</v>
      </c>
      <c r="I39" s="48" t="s">
        <v>70</v>
      </c>
    </row>
    <row r="40" spans="1:9" s="92" customFormat="1" x14ac:dyDescent="0.25">
      <c r="A40" s="154" t="str">
        <f>'Scenario 0'!H$2</f>
        <v>DOE NOPR (GTI Scenario 0)</v>
      </c>
      <c r="B40" s="111">
        <f>'Scenario 0'!F$8</f>
        <v>37.159280348516425</v>
      </c>
      <c r="C40" s="112">
        <f>'Scenario 0'!G$8</f>
        <v>28.831974978993767</v>
      </c>
      <c r="D40" s="113">
        <f>'Scenario 0'!H$8</f>
        <v>312.44076564414183</v>
      </c>
      <c r="E40" s="113">
        <f>'Scenario 0'!I$8</f>
        <v>1045.29085131278</v>
      </c>
      <c r="F40" s="114">
        <f>'Scenario 0'!J$8</f>
        <v>-0.22409759530919238</v>
      </c>
      <c r="G40" s="115">
        <f>'Scenario 0'!K$8</f>
        <v>2.3455648758181784</v>
      </c>
      <c r="H40" s="119">
        <f>'Scenario 0'!L$8</f>
        <v>-1.2309700279435702</v>
      </c>
      <c r="I40" s="117">
        <f>'Scenario 0'!M$8</f>
        <v>-158.54986475763098</v>
      </c>
    </row>
    <row r="41" spans="1:9" s="77" customFormat="1" ht="33.75" x14ac:dyDescent="0.25">
      <c r="A41" s="157" t="s">
        <v>89</v>
      </c>
      <c r="B41" s="70">
        <v>37.159280348516404</v>
      </c>
      <c r="C41" s="71">
        <v>29.358935041316187</v>
      </c>
      <c r="D41" s="72">
        <v>312.44076564414172</v>
      </c>
      <c r="E41" s="72">
        <v>1009.0569671830974</v>
      </c>
      <c r="F41" s="73">
        <v>-0.20991647938390842</v>
      </c>
      <c r="G41" s="74">
        <v>2.2295944644188181</v>
      </c>
      <c r="H41" s="97">
        <v>-1.0444985697527862</v>
      </c>
      <c r="I41" s="76">
        <v>-133.77080312079033</v>
      </c>
    </row>
    <row r="42" spans="1:9" s="92" customFormat="1" ht="22.5" x14ac:dyDescent="0.25">
      <c r="A42" s="155" t="s">
        <v>90</v>
      </c>
      <c r="B42" s="109">
        <v>37.159280348516404</v>
      </c>
      <c r="C42" s="93">
        <v>28.482452134108996</v>
      </c>
      <c r="D42" s="94">
        <v>312.44076564414172</v>
      </c>
      <c r="E42" s="94">
        <v>1158.4502868669638</v>
      </c>
      <c r="F42" s="95">
        <v>-0.23350366672948317</v>
      </c>
      <c r="G42" s="110">
        <v>2.7077437205694057</v>
      </c>
      <c r="H42" s="96">
        <v>-0.40048048253024504</v>
      </c>
      <c r="I42" s="103">
        <v>-45.395903659905571</v>
      </c>
    </row>
    <row r="43" spans="1:9" s="77" customFormat="1" ht="22.5" x14ac:dyDescent="0.25">
      <c r="A43" s="157" t="s">
        <v>91</v>
      </c>
      <c r="B43" s="70">
        <v>37.159280348516404</v>
      </c>
      <c r="C43" s="71">
        <v>29.125069769677904</v>
      </c>
      <c r="D43" s="72">
        <v>312.44076564414172</v>
      </c>
      <c r="E43" s="72">
        <v>1003.399973406703</v>
      </c>
      <c r="F43" s="73">
        <v>-0.21621006928782649</v>
      </c>
      <c r="G43" s="74">
        <v>2.2114886523787929</v>
      </c>
      <c r="H43" s="97">
        <v>-1.3599747178070336</v>
      </c>
      <c r="I43" s="76">
        <v>-176.37426700249557</v>
      </c>
    </row>
    <row r="44" spans="1:9" s="92" customFormat="1" ht="33.75" x14ac:dyDescent="0.25">
      <c r="A44" s="155" t="s">
        <v>92</v>
      </c>
      <c r="B44" s="109">
        <v>37.159280348516404</v>
      </c>
      <c r="C44" s="93">
        <v>28.945770542640336</v>
      </c>
      <c r="D44" s="94">
        <v>312.44076564414172</v>
      </c>
      <c r="E44" s="94">
        <v>1029.4522194098602</v>
      </c>
      <c r="F44" s="95">
        <v>-0.22103522266420844</v>
      </c>
      <c r="G44" s="110">
        <v>2.2948716448300077</v>
      </c>
      <c r="H44" s="96">
        <v>-1.2764990913270458</v>
      </c>
      <c r="I44" s="103">
        <v>-164.85128768842742</v>
      </c>
    </row>
    <row r="45" spans="1:9" s="77" customFormat="1" ht="33.75" x14ac:dyDescent="0.25">
      <c r="A45" s="157" t="s">
        <v>93</v>
      </c>
      <c r="B45" s="70">
        <v>37.159280348516404</v>
      </c>
      <c r="C45" s="71">
        <v>29.146342075062229</v>
      </c>
      <c r="D45" s="72">
        <v>312.44076564414172</v>
      </c>
      <c r="E45" s="72">
        <v>972.41580275277227</v>
      </c>
      <c r="F45" s="73">
        <v>-0.21563760649562994</v>
      </c>
      <c r="G45" s="74">
        <v>2.112320508970706</v>
      </c>
      <c r="H45" s="97">
        <v>-1.6685001999272249</v>
      </c>
      <c r="I45" s="76">
        <v>-218.29822224181487</v>
      </c>
    </row>
    <row r="46" spans="1:9" s="92" customFormat="1" ht="22.5" x14ac:dyDescent="0.25">
      <c r="A46" s="155" t="s">
        <v>94</v>
      </c>
      <c r="B46" s="109">
        <v>37.159280348516404</v>
      </c>
      <c r="C46" s="93">
        <v>27.044938683480918</v>
      </c>
      <c r="D46" s="94">
        <v>312.44076564414172</v>
      </c>
      <c r="E46" s="94">
        <v>1313.8855231134894</v>
      </c>
      <c r="F46" s="95">
        <v>-0.27218884677456634</v>
      </c>
      <c r="G46" s="110">
        <v>3.2052307751990199</v>
      </c>
      <c r="H46" s="96">
        <v>-0.30330175494330547</v>
      </c>
      <c r="I46" s="103">
        <v>-30.707547399784971</v>
      </c>
    </row>
    <row r="47" spans="1:9" s="77" customFormat="1" ht="33.75" x14ac:dyDescent="0.25">
      <c r="A47" s="157" t="s">
        <v>95</v>
      </c>
      <c r="B47" s="70">
        <v>37.159280348516404</v>
      </c>
      <c r="C47" s="71">
        <v>28.83333562125318</v>
      </c>
      <c r="D47" s="72">
        <v>312.44076564414172</v>
      </c>
      <c r="E47" s="72">
        <v>1045.0305939545703</v>
      </c>
      <c r="F47" s="73">
        <v>-0.22406097882344053</v>
      </c>
      <c r="G47" s="74">
        <v>2.3447318943803284</v>
      </c>
      <c r="H47" s="97">
        <v>-1.2322732075764335</v>
      </c>
      <c r="I47" s="76">
        <v>-158.72826454433061</v>
      </c>
    </row>
    <row r="48" spans="1:9" s="92" customFormat="1" ht="33.75" x14ac:dyDescent="0.25">
      <c r="A48" s="155" t="s">
        <v>96</v>
      </c>
      <c r="B48" s="109">
        <v>35.025223063857482</v>
      </c>
      <c r="C48" s="93">
        <v>26.825574788731746</v>
      </c>
      <c r="D48" s="94">
        <v>303.84814527685</v>
      </c>
      <c r="E48" s="94">
        <v>1055.4655221492083</v>
      </c>
      <c r="F48" s="95">
        <v>-0.23410695372806778</v>
      </c>
      <c r="G48" s="110">
        <v>2.4736612303080707</v>
      </c>
      <c r="H48" s="96">
        <v>-0.89090374121288107</v>
      </c>
      <c r="I48" s="103">
        <v>-112.49663047107424</v>
      </c>
    </row>
    <row r="49" spans="1:9" s="77" customFormat="1" x14ac:dyDescent="0.25">
      <c r="A49" s="170" t="s">
        <v>97</v>
      </c>
      <c r="B49" s="70">
        <v>35.025223063857482</v>
      </c>
      <c r="C49" s="71">
        <v>27.28346113132956</v>
      </c>
      <c r="D49" s="72">
        <v>303.84814527685</v>
      </c>
      <c r="E49" s="72">
        <v>957.55057542797886</v>
      </c>
      <c r="F49" s="73">
        <v>-0.22103390800433315</v>
      </c>
      <c r="G49" s="74">
        <v>2.151411618970096</v>
      </c>
      <c r="H49" s="97">
        <v>-1.4400716608388917</v>
      </c>
      <c r="I49" s="76">
        <v>-187.55567064186323</v>
      </c>
    </row>
    <row r="50" spans="1:9" s="92" customFormat="1" x14ac:dyDescent="0.25">
      <c r="A50" s="169" t="s">
        <v>98</v>
      </c>
      <c r="B50" s="86">
        <v>35.025223063857482</v>
      </c>
      <c r="C50" s="87">
        <v>26.989367705859191</v>
      </c>
      <c r="D50" s="88">
        <v>303.84814527685</v>
      </c>
      <c r="E50" s="88">
        <v>1058.4447781065526</v>
      </c>
      <c r="F50" s="89">
        <v>-0.22943052620528454</v>
      </c>
      <c r="G50" s="90">
        <v>2.4834663122335496</v>
      </c>
      <c r="H50" s="156">
        <v>-0.68047395457659654</v>
      </c>
      <c r="I50" s="91">
        <v>-84.087233491361303</v>
      </c>
    </row>
    <row r="53" spans="1:9" x14ac:dyDescent="0.25">
      <c r="A53" t="s">
        <v>71</v>
      </c>
    </row>
    <row r="54" spans="1:9" x14ac:dyDescent="0.25">
      <c r="A54" s="57"/>
      <c r="B54" s="55" t="s">
        <v>57</v>
      </c>
      <c r="C54" s="53" t="s">
        <v>57</v>
      </c>
      <c r="D54" s="53" t="s">
        <v>60</v>
      </c>
      <c r="E54" s="53" t="s">
        <v>60</v>
      </c>
      <c r="F54" s="53" t="s">
        <v>67</v>
      </c>
      <c r="G54" s="54" t="s">
        <v>67</v>
      </c>
      <c r="H54" s="53" t="s">
        <v>67</v>
      </c>
      <c r="I54" s="54" t="s">
        <v>67</v>
      </c>
    </row>
    <row r="55" spans="1:9" x14ac:dyDescent="0.25">
      <c r="A55" s="58"/>
      <c r="B55" s="46" t="s">
        <v>58</v>
      </c>
      <c r="C55" s="23" t="s">
        <v>59</v>
      </c>
      <c r="D55" s="23" t="s">
        <v>58</v>
      </c>
      <c r="E55" s="23" t="s">
        <v>59</v>
      </c>
      <c r="F55" s="23" t="s">
        <v>62</v>
      </c>
      <c r="G55" s="34" t="s">
        <v>63</v>
      </c>
      <c r="H55" s="23" t="s">
        <v>68</v>
      </c>
      <c r="I55" s="34" t="s">
        <v>69</v>
      </c>
    </row>
    <row r="56" spans="1:9" x14ac:dyDescent="0.25">
      <c r="A56" s="58"/>
      <c r="B56" s="46" t="s">
        <v>64</v>
      </c>
      <c r="C56" s="23" t="s">
        <v>64</v>
      </c>
      <c r="D56" s="23" t="s">
        <v>65</v>
      </c>
      <c r="E56" s="23" t="s">
        <v>65</v>
      </c>
      <c r="F56" s="118" t="s">
        <v>66</v>
      </c>
      <c r="G56" s="48" t="s">
        <v>66</v>
      </c>
      <c r="H56" s="118" t="s">
        <v>64</v>
      </c>
      <c r="I56" s="48" t="s">
        <v>70</v>
      </c>
    </row>
    <row r="57" spans="1:9" s="92" customFormat="1" x14ac:dyDescent="0.25">
      <c r="A57" s="154" t="str">
        <f>'Scenario 0'!H$2</f>
        <v>DOE NOPR (GTI Scenario 0)</v>
      </c>
      <c r="B57" s="111">
        <f>'Scenario 0'!F$8</f>
        <v>37.159280348516425</v>
      </c>
      <c r="C57" s="112">
        <f>'Scenario 0'!G$8</f>
        <v>28.831974978993767</v>
      </c>
      <c r="D57" s="113">
        <f>'Scenario 0'!H$8</f>
        <v>312.44076564414183</v>
      </c>
      <c r="E57" s="113">
        <f>'Scenario 0'!I$8</f>
        <v>1045.29085131278</v>
      </c>
      <c r="F57" s="114">
        <f>'Scenario 0'!J$8</f>
        <v>-0.22409759530919238</v>
      </c>
      <c r="G57" s="115">
        <f>'Scenario 0'!K$8</f>
        <v>2.3455648758181784</v>
      </c>
      <c r="H57" s="119">
        <f>'Scenario 0'!L$8</f>
        <v>-1.2309700279435702</v>
      </c>
      <c r="I57" s="117">
        <f>'Scenario 0'!M$8</f>
        <v>-158.54986475763098</v>
      </c>
    </row>
    <row r="58" spans="1:9" s="77" customFormat="1" ht="33.75" x14ac:dyDescent="0.25">
      <c r="A58" s="157" t="s">
        <v>99</v>
      </c>
      <c r="B58" s="70">
        <v>29.888814185505375</v>
      </c>
      <c r="C58" s="71">
        <v>21.587529494813193</v>
      </c>
      <c r="D58" s="72">
        <v>270.25219232012523</v>
      </c>
      <c r="E58" s="72">
        <v>1099.3464100869883</v>
      </c>
      <c r="F58" s="73">
        <v>-0.2777388436747652</v>
      </c>
      <c r="G58" s="74">
        <v>3.0678538096178167</v>
      </c>
      <c r="H58" s="97">
        <v>-0.17223096788752024</v>
      </c>
      <c r="I58" s="76">
        <v>-14.785856898731708</v>
      </c>
    </row>
    <row r="59" spans="1:9" s="92" customFormat="1" ht="33.75" x14ac:dyDescent="0.25">
      <c r="A59" s="155" t="s">
        <v>100</v>
      </c>
      <c r="B59" s="109">
        <v>29.888814185505375</v>
      </c>
      <c r="C59" s="93">
        <v>16.979392487068264</v>
      </c>
      <c r="D59" s="94">
        <v>270.25219232012523</v>
      </c>
      <c r="E59" s="94">
        <v>2168.8752996891453</v>
      </c>
      <c r="F59" s="95">
        <v>-0.43191481663724063</v>
      </c>
      <c r="G59" s="110">
        <v>7.0253754134953335</v>
      </c>
      <c r="H59" s="96">
        <v>6.2551297640395287</v>
      </c>
      <c r="I59" s="103">
        <v>862.91300844429975</v>
      </c>
    </row>
    <row r="60" spans="1:9" s="77" customFormat="1" ht="33.75" x14ac:dyDescent="0.25">
      <c r="A60" s="157" t="s">
        <v>101</v>
      </c>
      <c r="B60" s="70">
        <v>29.781179757697291</v>
      </c>
      <c r="C60" s="71">
        <v>22.078771837449793</v>
      </c>
      <c r="D60" s="72">
        <v>269.57667768421561</v>
      </c>
      <c r="E60" s="72">
        <v>1005.4886295573419</v>
      </c>
      <c r="F60" s="73">
        <v>-0.25863340481858249</v>
      </c>
      <c r="G60" s="74">
        <v>2.7298798924110925</v>
      </c>
      <c r="H60" s="97">
        <v>-0.51705188725449602</v>
      </c>
      <c r="I60" s="76">
        <v>-62.237986252856444</v>
      </c>
    </row>
    <row r="61" spans="1:9" s="92" customFormat="1" ht="22.5" x14ac:dyDescent="0.25">
      <c r="A61" s="155" t="s">
        <v>102</v>
      </c>
      <c r="B61" s="109">
        <v>29.280734069477727</v>
      </c>
      <c r="C61" s="93">
        <v>23.439224309945807</v>
      </c>
      <c r="D61" s="94">
        <v>266.87894645116074</v>
      </c>
      <c r="E61" s="94">
        <v>653.22764209072398</v>
      </c>
      <c r="F61" s="95">
        <v>-0.19950011313483829</v>
      </c>
      <c r="G61" s="110">
        <v>1.4476552038932213</v>
      </c>
      <c r="H61" s="96">
        <v>-2.2310493224209029</v>
      </c>
      <c r="I61" s="103">
        <v>-296.95093119126727</v>
      </c>
    </row>
    <row r="62" spans="1:9" s="77" customFormat="1" ht="33.75" x14ac:dyDescent="0.25">
      <c r="A62" s="157" t="s">
        <v>88</v>
      </c>
      <c r="B62" s="70">
        <v>29.214494067422805</v>
      </c>
      <c r="C62" s="71">
        <v>20.414368821664493</v>
      </c>
      <c r="D62" s="72">
        <v>266.42625741548147</v>
      </c>
      <c r="E62" s="72">
        <v>1256.1352040428421</v>
      </c>
      <c r="F62" s="73">
        <v>-0.30122463272678635</v>
      </c>
      <c r="G62" s="74">
        <v>3.7147575326404398</v>
      </c>
      <c r="H62" s="97">
        <v>1.0035521556676148</v>
      </c>
      <c r="I62" s="76">
        <v>145.41839726971057</v>
      </c>
    </row>
    <row r="63" spans="1:9" s="92" customFormat="1" ht="33.75" x14ac:dyDescent="0.25">
      <c r="A63" s="155" t="s">
        <v>103</v>
      </c>
      <c r="B63" s="109">
        <v>29.214494067422805</v>
      </c>
      <c r="C63" s="93">
        <v>15.011648777452384</v>
      </c>
      <c r="D63" s="94">
        <v>266.42625741548147</v>
      </c>
      <c r="E63" s="94">
        <v>2573.756220145327</v>
      </c>
      <c r="F63" s="95">
        <v>-0.48615749624800342</v>
      </c>
      <c r="G63" s="110">
        <v>8.6602949165466576</v>
      </c>
      <c r="H63" s="96">
        <v>9.2208577659947846</v>
      </c>
      <c r="I63" s="103">
        <v>1267.0395081835436</v>
      </c>
    </row>
    <row r="64" spans="1:9" s="77" customFormat="1" ht="33.75" x14ac:dyDescent="0.25">
      <c r="A64" s="157" t="s">
        <v>104</v>
      </c>
      <c r="B64" s="70">
        <v>29.07095498027418</v>
      </c>
      <c r="C64" s="71">
        <v>21.256462856487325</v>
      </c>
      <c r="D64" s="72">
        <v>265.63079948243535</v>
      </c>
      <c r="E64" s="72">
        <v>1120.1419663493039</v>
      </c>
      <c r="F64" s="73">
        <v>-0.26880754791472466</v>
      </c>
      <c r="G64" s="74">
        <v>3.2169129804669825</v>
      </c>
      <c r="H64" s="97">
        <v>0.63048331220033127</v>
      </c>
      <c r="I64" s="76">
        <v>93.728894427759087</v>
      </c>
    </row>
    <row r="65" spans="1:9" s="92" customFormat="1" ht="33.75" x14ac:dyDescent="0.25">
      <c r="A65" s="155" t="s">
        <v>105</v>
      </c>
      <c r="B65" s="109">
        <v>28.713705238056672</v>
      </c>
      <c r="C65" s="93">
        <v>22.929946831518826</v>
      </c>
      <c r="D65" s="94">
        <v>263.40076538106297</v>
      </c>
      <c r="E65" s="94">
        <v>666.71366245100171</v>
      </c>
      <c r="F65" s="95">
        <v>-0.20142849411409808</v>
      </c>
      <c r="G65" s="110">
        <v>1.5311758737164805</v>
      </c>
      <c r="H65" s="96">
        <v>-1.9864839264215242</v>
      </c>
      <c r="I65" s="103">
        <v>-263.79553342137251</v>
      </c>
    </row>
    <row r="66" spans="1:9" s="77" customFormat="1" ht="33.75" x14ac:dyDescent="0.25">
      <c r="A66" s="157" t="s">
        <v>106</v>
      </c>
      <c r="B66" s="70">
        <v>37.145822391799705</v>
      </c>
      <c r="C66" s="71">
        <v>28.577617257692321</v>
      </c>
      <c r="D66" s="72">
        <v>302.91022501053129</v>
      </c>
      <c r="E66" s="72">
        <v>1118.2373235130813</v>
      </c>
      <c r="F66" s="73">
        <v>-0.23066403117242323</v>
      </c>
      <c r="G66" s="74">
        <v>2.6916460098836326</v>
      </c>
      <c r="H66" s="97">
        <v>-0.61056314786834776</v>
      </c>
      <c r="I66" s="76">
        <v>-74.040553491077844</v>
      </c>
    </row>
    <row r="67" spans="1:9" s="92" customFormat="1" ht="33.75" x14ac:dyDescent="0.25">
      <c r="A67" s="158" t="s">
        <v>107</v>
      </c>
      <c r="B67" s="86">
        <v>36.59650470162363</v>
      </c>
      <c r="C67" s="87">
        <v>28.093973979597543</v>
      </c>
      <c r="D67" s="88">
        <v>299.57666925941646</v>
      </c>
      <c r="E67" s="88">
        <v>1111.9200368087022</v>
      </c>
      <c r="F67" s="89">
        <v>-0.23233177024277038</v>
      </c>
      <c r="G67" s="90">
        <v>2.7116376237090822</v>
      </c>
      <c r="H67" s="156">
        <v>-0.57092145436162056</v>
      </c>
      <c r="I67" s="91">
        <v>-68.724759721173541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BM71"/>
  <sheetViews>
    <sheetView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54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54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54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54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54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4419</v>
      </c>
      <c r="F8" s="30">
        <v>33.080146573198803</v>
      </c>
      <c r="G8" s="30">
        <v>19.691105968935876</v>
      </c>
      <c r="H8" s="30">
        <v>286.29270143947798</v>
      </c>
      <c r="I8" s="30">
        <v>2221.6351513719287</v>
      </c>
      <c r="J8" s="32">
        <f>(G8-F8)/F8</f>
        <v>-0.4047455042146213</v>
      </c>
      <c r="K8" s="36">
        <f>(I8-H8)/H8</f>
        <v>6.7600132319181059</v>
      </c>
      <c r="L8" s="49">
        <f>kWh_in_MMBtu*(I8-H8)*Elec_source_E+(G8-F8)*Gas_source_E</f>
        <v>6.1254574180518429</v>
      </c>
      <c r="M8" s="50">
        <f>(I8-H8)*Elec_emissions/1000+(G8-F8)*Gas_emissions</f>
        <v>845.79895337513312</v>
      </c>
      <c r="N8" s="6"/>
      <c r="O8" s="16">
        <v>1</v>
      </c>
      <c r="P8" s="17" t="s">
        <v>22</v>
      </c>
      <c r="Q8" s="18">
        <v>7241</v>
      </c>
      <c r="R8" s="18">
        <v>3866</v>
      </c>
      <c r="S8" s="30">
        <v>31.200960387584725</v>
      </c>
      <c r="T8" s="30">
        <v>18.932215869939217</v>
      </c>
      <c r="U8" s="30">
        <v>275.99389468915956</v>
      </c>
      <c r="V8" s="30">
        <v>2053.9552622776268</v>
      </c>
      <c r="W8" s="32">
        <f>(T8-S8)/S8</f>
        <v>-0.39321688708426439</v>
      </c>
      <c r="X8" s="36">
        <f>(V8-U8)/U8</f>
        <v>6.4420315151931575</v>
      </c>
      <c r="Y8" s="49">
        <f>kWh_in_MMBtu*(V8-U8)*Elec_source_E+(T8-S8)*Gas_source_E</f>
        <v>5.6616798014021956</v>
      </c>
      <c r="Z8" s="50">
        <f>(V8-U8)*Elec_emissions/1000+(T8-S8)*Gas_emissions</f>
        <v>781.65038437974135</v>
      </c>
      <c r="AA8" s="6"/>
      <c r="AB8" s="16">
        <v>1</v>
      </c>
      <c r="AC8" s="17" t="s">
        <v>22</v>
      </c>
      <c r="AD8" s="18">
        <v>2476</v>
      </c>
      <c r="AE8" s="18">
        <v>437</v>
      </c>
      <c r="AF8" s="30">
        <v>41.992101441356851</v>
      </c>
      <c r="AG8" s="30">
        <v>18.14623962459633</v>
      </c>
      <c r="AH8" s="30">
        <v>325.8570282598406</v>
      </c>
      <c r="AI8" s="30">
        <v>3945.8080895075691</v>
      </c>
      <c r="AJ8" s="32">
        <f>(AG8-AF8)/AF8</f>
        <v>-0.56786540797587703</v>
      </c>
      <c r="AK8" s="36">
        <f>(AI8-AH8)/AH8</f>
        <v>11.109016370090858</v>
      </c>
      <c r="AL8" s="49">
        <f>kWh_in_MMBtu*(AI8-AH8)*Elec_source_E+(AG8-AF8)*Gas_source_E</f>
        <v>12.76271177621992</v>
      </c>
      <c r="AM8" s="50">
        <f>(AI8-AH8)*Elec_emissions/1000+(AG8-AF8)*Gas_emissions</f>
        <v>1758.0671559904004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48.830876147450461</v>
      </c>
      <c r="AU8" s="30">
        <v>474.40163350977679</v>
      </c>
      <c r="AV8" s="30">
        <v>1393.2119388726546</v>
      </c>
      <c r="AW8" s="32">
        <f>(AT8-AS8)/AS8</f>
        <v>-0.19178544895241673</v>
      </c>
      <c r="AX8" s="36">
        <f>(AV8-AU8)/AU8</f>
        <v>1.9367772799710279</v>
      </c>
      <c r="AY8" s="49">
        <f>kWh_in_MMBtu*(AV8-AU8)*Elec_source_E+(AT8-AS8)*Gas_source_E</f>
        <v>-2.7935359507914406</v>
      </c>
      <c r="AZ8" s="50">
        <f>(AV8-AU8)*Elec_emissions/1000+(AT8-AS8)*Gas_emissions</f>
        <v>-367.38783361585706</v>
      </c>
      <c r="BA8" s="6"/>
      <c r="BB8" s="16">
        <v>1</v>
      </c>
      <c r="BC8" s="17" t="s">
        <v>22</v>
      </c>
      <c r="BD8" s="18">
        <v>72</v>
      </c>
      <c r="BE8" s="18">
        <v>10</v>
      </c>
      <c r="BF8" s="30">
        <v>80.33763010265109</v>
      </c>
      <c r="BG8" s="30">
        <v>71.707113596415311</v>
      </c>
      <c r="BH8" s="30">
        <v>544.89562911736016</v>
      </c>
      <c r="BI8" s="30">
        <v>481.60893119396144</v>
      </c>
      <c r="BJ8" s="32">
        <f>(BG8-BF8)/BF8</f>
        <v>-0.10742806945149079</v>
      </c>
      <c r="BK8" s="36">
        <f>(BI8-BH8)/BH8</f>
        <v>-0.11614462392717774</v>
      </c>
      <c r="BL8" s="49">
        <f>kWh_in_MMBtu*(BI8-BH8)*Elec_source_E+(BG8-BF8)*Gas_source_E</f>
        <v>-10.084801727460713</v>
      </c>
      <c r="BM8" s="50">
        <f>(BI8-BH8)*Elec_emissions/1000+(BG8-BF8)*Gas_emissions</f>
        <v>-1360.7047851972811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4836</v>
      </c>
      <c r="F9" s="30">
        <v>33.617929191631518</v>
      </c>
      <c r="G9" s="31">
        <v>20.727514707587531</v>
      </c>
      <c r="H9" s="31">
        <v>289.99807206983127</v>
      </c>
      <c r="I9" s="30">
        <v>2077.5592382956052</v>
      </c>
      <c r="J9" s="37">
        <f t="shared" ref="J9:J11" si="0">(G9-F9)/F9</f>
        <v>-0.3834386826911631</v>
      </c>
      <c r="K9" s="38">
        <f t="shared" ref="K9:K11" si="1">(I9-H9)/H9</f>
        <v>6.164045000255487</v>
      </c>
      <c r="L9" s="49">
        <f>kWh_in_MMBtu*(I9-H9)*Elec_source_E+(G9-F9)*Gas_source_E</f>
        <v>5.0868336697927852</v>
      </c>
      <c r="M9" s="50">
        <f>(I9-H9)*Elec_emissions/1000+(G9-F9)*Gas_emissions</f>
        <v>704.22300653780894</v>
      </c>
      <c r="N9" s="6"/>
      <c r="O9" s="16">
        <v>2</v>
      </c>
      <c r="P9" s="17" t="s">
        <v>23</v>
      </c>
      <c r="Q9" s="18">
        <v>7241</v>
      </c>
      <c r="R9" s="18">
        <v>4139</v>
      </c>
      <c r="S9" s="30">
        <v>31.621354283209996</v>
      </c>
      <c r="T9" s="31">
        <v>19.51718180101393</v>
      </c>
      <c r="U9" s="31">
        <v>279.17030205867121</v>
      </c>
      <c r="V9" s="30">
        <v>1977.9415449998771</v>
      </c>
      <c r="W9" s="37">
        <f t="shared" ref="W9:W11" si="2">(T9-S9)/S9</f>
        <v>-0.38278475911523574</v>
      </c>
      <c r="X9" s="38">
        <f t="shared" ref="X9:X11" si="3">(V9-U9)/U9</f>
        <v>6.0850714793588159</v>
      </c>
      <c r="Y9" s="49">
        <f>kWh_in_MMBtu*(V9-U9)*Elec_source_E+(T9-S9)*Gas_source_E</f>
        <v>4.9932646721255853</v>
      </c>
      <c r="Z9" s="50">
        <f>(V9-U9)*Elec_emissions/1000+(T9-S9)*Gas_emissions</f>
        <v>690.70003235369131</v>
      </c>
      <c r="AA9" s="6"/>
      <c r="AB9" s="16">
        <v>2</v>
      </c>
      <c r="AC9" s="17" t="s">
        <v>23</v>
      </c>
      <c r="AD9" s="18">
        <v>2476</v>
      </c>
      <c r="AE9" s="18">
        <v>569</v>
      </c>
      <c r="AF9" s="30">
        <v>40.626659541407953</v>
      </c>
      <c r="AG9" s="31">
        <v>21.708018311461192</v>
      </c>
      <c r="AH9" s="31">
        <v>319.63326425897611</v>
      </c>
      <c r="AI9" s="30">
        <v>3000.0887844376066</v>
      </c>
      <c r="AJ9" s="37">
        <f t="shared" ref="AJ9:AJ11" si="4">(AG9-AF9)/AF9</f>
        <v>-0.46567060751485845</v>
      </c>
      <c r="AK9" s="38">
        <f t="shared" ref="AK9:AK11" si="5">(AI9-AH9)/AH9</f>
        <v>8.3860343083905313</v>
      </c>
      <c r="AL9" s="49">
        <f>kWh_in_MMBtu*(AI9-AH9)*Elec_source_E+(AG9-AF9)*Gas_source_E</f>
        <v>8.0752713972335499</v>
      </c>
      <c r="AM9" s="50">
        <f>(AI9-AH9)*Elec_emissions/1000+(AG9-AF9)*Gas_emissions</f>
        <v>1116.3420655375548</v>
      </c>
      <c r="AO9" s="16">
        <v>2</v>
      </c>
      <c r="AP9" s="17" t="s">
        <v>23</v>
      </c>
      <c r="AQ9" s="18">
        <v>211</v>
      </c>
      <c r="AR9" s="18">
        <v>115</v>
      </c>
      <c r="AS9" s="30">
        <v>63.237551545188019</v>
      </c>
      <c r="AT9" s="31">
        <v>51.846078828749199</v>
      </c>
      <c r="AU9" s="31">
        <v>486.90243828645021</v>
      </c>
      <c r="AV9" s="30">
        <v>1267.4541884860128</v>
      </c>
      <c r="AW9" s="37">
        <f t="shared" ref="AW9:AW11" si="6">(AT9-AS9)/AS9</f>
        <v>-0.18013778898916966</v>
      </c>
      <c r="AX9" s="38">
        <f t="shared" ref="AX9:AX11" si="7">(AV9-AU9)/AU9</f>
        <v>1.6030968194502142</v>
      </c>
      <c r="AY9" s="49">
        <f>kWh_in_MMBtu*(AV9-AU9)*Elec_source_E+(AT9-AS9)*Gas_source_E</f>
        <v>-4.060224937194878</v>
      </c>
      <c r="AZ9" s="50">
        <f>(AV9-AU9)*Elec_emissions/1000+(AT9-AS9)*Gas_emissions</f>
        <v>-539.62424452634241</v>
      </c>
      <c r="BA9" s="6"/>
      <c r="BB9" s="16">
        <v>2</v>
      </c>
      <c r="BC9" s="17" t="s">
        <v>23</v>
      </c>
      <c r="BD9" s="18">
        <v>72</v>
      </c>
      <c r="BE9" s="18">
        <v>13</v>
      </c>
      <c r="BF9" s="30">
        <v>100.51019121279415</v>
      </c>
      <c r="BG9" s="31">
        <v>87.883397459162751</v>
      </c>
      <c r="BH9" s="31">
        <v>698.43758019694064</v>
      </c>
      <c r="BI9" s="30">
        <v>582.20550939963425</v>
      </c>
      <c r="BJ9" s="37">
        <f t="shared" ref="BJ9:BJ11" si="8">(BG9-BF9)/BF9</f>
        <v>-0.12562699962333881</v>
      </c>
      <c r="BK9" s="38">
        <f t="shared" ref="BK9:BK11" si="9">(BI9-BH9)/BH9</f>
        <v>-0.1664172634647352</v>
      </c>
      <c r="BL9" s="49">
        <f>kWh_in_MMBtu*(BI9-BH9)*Elec_source_E+(BG9-BF9)*Gas_source_E</f>
        <v>-15.007569850630404</v>
      </c>
      <c r="BM9" s="50">
        <f>(BI9-BH9)*Elec_emissions/1000+(BG9-BF9)*Gas_emissions</f>
        <v>-2025.1401127230997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6321</v>
      </c>
      <c r="F10" s="30">
        <v>35.096672984358307</v>
      </c>
      <c r="G10" s="31">
        <v>22.782801895903514</v>
      </c>
      <c r="H10" s="31">
        <v>299.81054660604434</v>
      </c>
      <c r="I10" s="30">
        <v>1960.3246652721573</v>
      </c>
      <c r="J10" s="37">
        <f t="shared" si="0"/>
        <v>-0.35085579462026989</v>
      </c>
      <c r="K10" s="38">
        <f t="shared" si="1"/>
        <v>5.5385447158670305</v>
      </c>
      <c r="L10" s="49">
        <f>kWh_in_MMBtu*(I10-H10)*Elec_source_E+(G10-F10)*Gas_source_E</f>
        <v>4.3551176491754369</v>
      </c>
      <c r="M10" s="50">
        <f>(I10-H10)*Elec_emissions/1000+(G10-F10)*Gas_emissions</f>
        <v>604.24847853767392</v>
      </c>
      <c r="N10" s="6"/>
      <c r="O10" s="16">
        <v>3</v>
      </c>
      <c r="P10" s="17" t="s">
        <v>24</v>
      </c>
      <c r="Q10" s="18">
        <v>7241</v>
      </c>
      <c r="R10" s="18">
        <v>5157</v>
      </c>
      <c r="S10" s="30">
        <v>33.258547418890558</v>
      </c>
      <c r="T10" s="31">
        <v>21.745899600772429</v>
      </c>
      <c r="U10" s="31">
        <v>290.22559119506059</v>
      </c>
      <c r="V10" s="30">
        <v>1853.1549175193377</v>
      </c>
      <c r="W10" s="37">
        <f t="shared" si="2"/>
        <v>-0.34615606247370406</v>
      </c>
      <c r="X10" s="38">
        <f t="shared" si="3"/>
        <v>5.3852223020327399</v>
      </c>
      <c r="Y10" s="49">
        <f>kWh_in_MMBtu*(V10-U10)*Elec_source_E+(T10-S10)*Gas_source_E</f>
        <v>4.183721568433171</v>
      </c>
      <c r="Z10" s="50">
        <f>(V10-U10)*Elec_emissions/1000+(T10-S10)*Gas_emissions</f>
        <v>580.14001121213391</v>
      </c>
      <c r="AA10" s="6"/>
      <c r="AB10" s="16">
        <v>3</v>
      </c>
      <c r="AC10" s="17" t="s">
        <v>24</v>
      </c>
      <c r="AD10" s="18">
        <v>2476</v>
      </c>
      <c r="AE10" s="18">
        <v>995</v>
      </c>
      <c r="AF10" s="30">
        <v>38.174064886243599</v>
      </c>
      <c r="AG10" s="31">
        <v>21.557458250835641</v>
      </c>
      <c r="AH10" s="31">
        <v>308.90975875127185</v>
      </c>
      <c r="AI10" s="30">
        <v>2660.9359895665302</v>
      </c>
      <c r="AJ10" s="37">
        <f t="shared" si="4"/>
        <v>-0.43528523055965979</v>
      </c>
      <c r="AK10" s="38">
        <f t="shared" si="5"/>
        <v>7.613958977285221</v>
      </c>
      <c r="AL10" s="49">
        <f>kWh_in_MMBtu*(AI10-AH10)*Elec_source_E+(AG10-AF10)*Gas_source_E</f>
        <v>7.068370034895306</v>
      </c>
      <c r="AM10" s="50">
        <f>(AI10-AH10)*Elec_emissions/1000+(AG10-AF10)*Gas_emissions</f>
        <v>977.20496420041582</v>
      </c>
      <c r="AO10" s="16">
        <v>3</v>
      </c>
      <c r="AP10" s="17" t="s">
        <v>24</v>
      </c>
      <c r="AQ10" s="18">
        <v>211</v>
      </c>
      <c r="AR10" s="18">
        <v>149</v>
      </c>
      <c r="AS10" s="30">
        <v>68.49376134342107</v>
      </c>
      <c r="AT10" s="31">
        <v>57.45233696401467</v>
      </c>
      <c r="AU10" s="31">
        <v>511.54177435533364</v>
      </c>
      <c r="AV10" s="30">
        <v>1174.4176211246527</v>
      </c>
      <c r="AW10" s="37">
        <f t="shared" si="6"/>
        <v>-0.16120335871242011</v>
      </c>
      <c r="AX10" s="38">
        <f t="shared" si="7"/>
        <v>1.2958391279083763</v>
      </c>
      <c r="AY10" s="49">
        <f>kWh_in_MMBtu*(AV10-AU10)*Elec_source_E+(AT10-AS10)*Gas_source_E</f>
        <v>-4.9384943837749162</v>
      </c>
      <c r="AZ10" s="50">
        <f>(AV10-AU10)*Elec_emissions/1000+(AT10-AS10)*Gas_emissions</f>
        <v>-659.26790257015102</v>
      </c>
      <c r="BA10" s="6"/>
      <c r="BB10" s="16">
        <v>3</v>
      </c>
      <c r="BC10" s="17" t="s">
        <v>24</v>
      </c>
      <c r="BD10" s="18">
        <v>72</v>
      </c>
      <c r="BE10" s="18">
        <v>20</v>
      </c>
      <c r="BF10" s="30">
        <v>107.14879464637605</v>
      </c>
      <c r="BG10" s="31">
        <v>92.820868780134333</v>
      </c>
      <c r="BH10" s="31">
        <v>741.20784837094595</v>
      </c>
      <c r="BI10" s="30">
        <v>593.63821859014911</v>
      </c>
      <c r="BJ10" s="37">
        <f t="shared" si="8"/>
        <v>-0.1337198977695295</v>
      </c>
      <c r="BK10" s="38">
        <f t="shared" si="9"/>
        <v>-0.19909345280831933</v>
      </c>
      <c r="BL10" s="49">
        <f>kWh_in_MMBtu*(BI10-BH10)*Elec_source_E+(BG10-BF10)*Gas_source_E</f>
        <v>-17.197299475507176</v>
      </c>
      <c r="BM10" s="50">
        <f>(BI10-BH10)*Elec_emissions/1000+(BG10-BF10)*Gas_emissions</f>
        <v>-2320.7713440388106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8436</v>
      </c>
      <c r="F11" s="39">
        <v>39.933696355248529</v>
      </c>
      <c r="G11" s="40">
        <v>28.486716443150794</v>
      </c>
      <c r="H11" s="40">
        <v>324.99432671025897</v>
      </c>
      <c r="I11" s="39">
        <v>1733.9469225254525</v>
      </c>
      <c r="J11" s="41">
        <f t="shared" si="0"/>
        <v>-0.28664964570937462</v>
      </c>
      <c r="K11" s="42">
        <f t="shared" si="1"/>
        <v>4.3353144348003099</v>
      </c>
      <c r="L11" s="51">
        <f>kWh_in_MMBtu*(I11-H11)*Elec_source_E+(G11-F11)*Gas_source_E</f>
        <v>2.6068457602478396</v>
      </c>
      <c r="M11" s="52">
        <f>(I11-H11)*Elec_emissions/1000+(G11-F11)*Gas_emissions</f>
        <v>365.91102723692461</v>
      </c>
      <c r="N11" s="6"/>
      <c r="O11" s="19">
        <v>4</v>
      </c>
      <c r="P11" s="14" t="s">
        <v>25</v>
      </c>
      <c r="Q11" s="13">
        <v>7241</v>
      </c>
      <c r="R11" s="13">
        <v>6867</v>
      </c>
      <c r="S11" s="39">
        <v>38.729486941191034</v>
      </c>
      <c r="T11" s="40">
        <v>28.066893347571114</v>
      </c>
      <c r="U11" s="40">
        <v>317.96878150378433</v>
      </c>
      <c r="V11" s="39">
        <v>1636.5842632159615</v>
      </c>
      <c r="W11" s="41">
        <f t="shared" si="2"/>
        <v>-0.27530944599939017</v>
      </c>
      <c r="X11" s="42">
        <f t="shared" si="3"/>
        <v>4.1469966814854855</v>
      </c>
      <c r="Y11" s="51">
        <f>kWh_in_MMBtu*(V11-U11)*Elec_source_E+(T11-S11)*Gas_source_E</f>
        <v>2.4946900543306558</v>
      </c>
      <c r="Z11" s="52">
        <f>(V11-U11)*Elec_emissions/1000+(T11-S11)*Gas_emissions</f>
        <v>349.8656521473772</v>
      </c>
      <c r="AA11" s="6"/>
      <c r="AB11" s="19">
        <v>4</v>
      </c>
      <c r="AC11" s="14" t="s">
        <v>25</v>
      </c>
      <c r="AD11" s="13">
        <v>2476</v>
      </c>
      <c r="AE11" s="13">
        <v>1329</v>
      </c>
      <c r="AF11" s="39">
        <v>36.988236899816407</v>
      </c>
      <c r="AG11" s="40">
        <v>21.683646771776022</v>
      </c>
      <c r="AH11" s="40">
        <v>306.52348868319194</v>
      </c>
      <c r="AI11" s="39">
        <v>2341.7869975201852</v>
      </c>
      <c r="AJ11" s="41">
        <f t="shared" si="4"/>
        <v>-0.4137691171788821</v>
      </c>
      <c r="AK11" s="42">
        <f t="shared" si="5"/>
        <v>6.6398288678638409</v>
      </c>
      <c r="AL11" s="51">
        <f>kWh_in_MMBtu*(AI11-AH11)*Elec_source_E+(AG11-AF11)*Gas_source_E</f>
        <v>5.1072496329589541</v>
      </c>
      <c r="AM11" s="52">
        <f>(AI11-AH11)*Elec_emissions/1000+(AG11-AF11)*Gas_emissions</f>
        <v>709.49839302705141</v>
      </c>
      <c r="AO11" s="19">
        <v>4</v>
      </c>
      <c r="AP11" s="14" t="s">
        <v>25</v>
      </c>
      <c r="AQ11" s="13">
        <v>211</v>
      </c>
      <c r="AR11" s="13">
        <v>204</v>
      </c>
      <c r="AS11" s="39">
        <v>89.681780926833383</v>
      </c>
      <c r="AT11" s="40">
        <v>77.534522617453277</v>
      </c>
      <c r="AU11" s="40">
        <v>619.04557963901459</v>
      </c>
      <c r="AV11" s="39">
        <v>1248.4483669324634</v>
      </c>
      <c r="AW11" s="41">
        <f t="shared" si="6"/>
        <v>-0.13544845099909883</v>
      </c>
      <c r="AX11" s="42">
        <f t="shared" si="7"/>
        <v>1.0167309290221793</v>
      </c>
      <c r="AY11" s="51">
        <f>kWh_in_MMBtu*(AV11-AU11)*Elec_source_E+(AT11-AS11)*Gas_source_E</f>
        <v>-6.502211365892121</v>
      </c>
      <c r="AZ11" s="52">
        <f>(AV11-AU11)*Elec_emissions/1000+(AT11-AS11)*Gas_emissions</f>
        <v>-870.49531875420109</v>
      </c>
      <c r="BA11" s="6"/>
      <c r="BB11" s="19">
        <v>4</v>
      </c>
      <c r="BC11" s="14" t="s">
        <v>25</v>
      </c>
      <c r="BD11" s="13">
        <v>72</v>
      </c>
      <c r="BE11" s="13">
        <v>36</v>
      </c>
      <c r="BF11" s="39">
        <v>96.467374410830701</v>
      </c>
      <c r="BG11" s="40">
        <v>81.777058972161711</v>
      </c>
      <c r="BH11" s="40">
        <v>680.70841208183504</v>
      </c>
      <c r="BI11" s="39">
        <v>617.60323228261268</v>
      </c>
      <c r="BJ11" s="41">
        <f t="shared" si="8"/>
        <v>-0.15228273318714539</v>
      </c>
      <c r="BK11" s="42">
        <f t="shared" si="9"/>
        <v>-9.2705156391744176E-2</v>
      </c>
      <c r="BL11" s="51">
        <f>kWh_in_MMBtu*(BI11-BH11)*Elec_source_E+(BG11-BF11)*Gas_source_E</f>
        <v>-16.68803925559191</v>
      </c>
      <c r="BM11" s="52">
        <f>(BI11-BH11)*Elec_emissions/1000+(BG11-BF11)*Gas_emissions</f>
        <v>-2251.2313009124109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54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54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54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54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54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1571</v>
      </c>
      <c r="F23" s="30">
        <v>43.684330893937656</v>
      </c>
      <c r="G23" s="30">
        <v>25.098753750172847</v>
      </c>
      <c r="H23" s="30">
        <v>321.61990665454186</v>
      </c>
      <c r="I23" s="30">
        <v>3023.0844877105028</v>
      </c>
      <c r="J23" s="32">
        <f>(G23-F23)/F23</f>
        <v>-0.4254517984695525</v>
      </c>
      <c r="K23" s="36">
        <f t="shared" ref="K23:K26" si="10">(I23-H23)/H23</f>
        <v>8.3995565111510846</v>
      </c>
      <c r="L23" s="49">
        <f>kWh_in_MMBtu*(I23-H23)*Elec_source_E+(G23-F23)*Gas_source_E</f>
        <v>8.6632313846498121</v>
      </c>
      <c r="M23" s="50">
        <f>(I23-H23)*Elec_emissions/1000+(G23-F23)*Gas_emissions</f>
        <v>1195.8496607219404</v>
      </c>
      <c r="N23" s="6"/>
      <c r="O23" s="16">
        <v>1</v>
      </c>
      <c r="P23" s="17" t="s">
        <v>22</v>
      </c>
      <c r="Q23" s="18">
        <v>3779</v>
      </c>
      <c r="R23" s="18">
        <v>1209</v>
      </c>
      <c r="S23" s="30">
        <v>41.826453716477523</v>
      </c>
      <c r="T23" s="30">
        <v>25.717908597939264</v>
      </c>
      <c r="U23" s="30">
        <v>308.36477473733436</v>
      </c>
      <c r="V23" s="30">
        <v>2621.3010169117902</v>
      </c>
      <c r="W23" s="32">
        <f>(T23-S23)/S23</f>
        <v>-0.38512815902899034</v>
      </c>
      <c r="X23" s="36">
        <f t="shared" ref="X23:X26" si="11">(V23-U23)/U23</f>
        <v>7.5006499822965154</v>
      </c>
      <c r="Y23" s="49">
        <f>kWh_in_MMBtu*(V23-U23)*Elec_source_E+(T23-S23)*Gas_source_E</f>
        <v>7.2036650141217358</v>
      </c>
      <c r="Z23" s="50">
        <f>(V23-U23)*Elec_emissions/1000+(T23-S23)*Gas_emissions</f>
        <v>995.05316369653474</v>
      </c>
      <c r="AA23" s="6"/>
      <c r="AB23" s="16">
        <v>1</v>
      </c>
      <c r="AC23" s="17" t="s">
        <v>22</v>
      </c>
      <c r="AD23" s="18">
        <v>1341</v>
      </c>
      <c r="AE23" s="18">
        <v>308</v>
      </c>
      <c r="AF23" s="30">
        <v>46.691166501502003</v>
      </c>
      <c r="AG23" s="30">
        <v>17.568177460107961</v>
      </c>
      <c r="AH23" s="30">
        <v>343.86123163804473</v>
      </c>
      <c r="AI23" s="30">
        <v>4843.0676251676323</v>
      </c>
      <c r="AJ23" s="32">
        <f>(AG23-AF23)/AF23</f>
        <v>-0.62373659138409376</v>
      </c>
      <c r="AK23" s="36">
        <f t="shared" ref="AK23:AK26" si="12">(AI23-AH23)/AH23</f>
        <v>13.084366539655575</v>
      </c>
      <c r="AL23" s="49">
        <f>kWh_in_MMBtu*(AI23-AH23)*Elec_source_E+(AG23-AF23)*Gas_source_E</f>
        <v>16.423830480506957</v>
      </c>
      <c r="AM23" s="50">
        <f>(AI23-AH23)*Elec_emissions/1000+(AG23-AF23)*Gas_emissions</f>
        <v>2260.7667071070955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9</v>
      </c>
      <c r="BF23" s="30">
        <v>82.90071981419527</v>
      </c>
      <c r="BG23" s="30">
        <v>73.981785772616746</v>
      </c>
      <c r="BH23" s="30">
        <v>553.86257883334497</v>
      </c>
      <c r="BI23" s="30">
        <v>492.9165205164893</v>
      </c>
      <c r="BJ23" s="32">
        <f>(BG23-BF23)/BF23</f>
        <v>-0.10758572496799136</v>
      </c>
      <c r="BK23" s="36">
        <f t="shared" ref="BK23:BK26" si="14">(BI23-BH23)/BH23</f>
        <v>-0.11003823086447242</v>
      </c>
      <c r="BL23" s="49">
        <f>kWh_in_MMBtu*(BI23-BH23)*Elec_source_E+(BG23-BF23)*Gas_source_E</f>
        <v>-10.374118273359541</v>
      </c>
      <c r="BM23" s="50">
        <f>(BI23-BH23)*Elec_emissions/1000+(BG23-BF23)*Gas_emissions</f>
        <v>-1399.6988729047512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1854</v>
      </c>
      <c r="F24" s="30">
        <v>43.399577154590915</v>
      </c>
      <c r="G24" s="31">
        <v>27.019208271339807</v>
      </c>
      <c r="H24" s="31">
        <v>323.35339503653694</v>
      </c>
      <c r="I24" s="30">
        <v>2578.2788948670295</v>
      </c>
      <c r="J24" s="37">
        <f t="shared" ref="J24:J26" si="15">(G24-F24)/F24</f>
        <v>-0.37743153176132621</v>
      </c>
      <c r="K24" s="38">
        <f t="shared" si="10"/>
        <v>6.9735637059746969</v>
      </c>
      <c r="L24" s="49">
        <f>kWh_in_MMBtu*(I24-H24)*Elec_source_E+(G24-F24)*Gas_source_E</f>
        <v>6.2863220340469113</v>
      </c>
      <c r="M24" s="50">
        <f>(I24-H24)*Elec_emissions/1000+(G24-F24)*Gas_emissions</f>
        <v>870.74745091562363</v>
      </c>
      <c r="N24" s="6"/>
      <c r="O24" s="16">
        <v>2</v>
      </c>
      <c r="P24" s="17" t="s">
        <v>23</v>
      </c>
      <c r="Q24" s="18">
        <v>3779</v>
      </c>
      <c r="R24" s="18">
        <v>1369</v>
      </c>
      <c r="S24" s="30">
        <v>41.495071628324972</v>
      </c>
      <c r="T24" s="31">
        <v>26.454753789065354</v>
      </c>
      <c r="U24" s="31">
        <v>309.48049113495784</v>
      </c>
      <c r="V24" s="30">
        <v>2392.4206991696237</v>
      </c>
      <c r="W24" s="37">
        <f t="shared" ref="W24:W26" si="16">(T24-S24)/S24</f>
        <v>-0.36246034165158397</v>
      </c>
      <c r="X24" s="38">
        <f t="shared" si="11"/>
        <v>6.7304410704400102</v>
      </c>
      <c r="Y24" s="49">
        <f>kWh_in_MMBtu*(V24-U24)*Elec_source_E+(T24-S24)*Gas_source_E</f>
        <v>5.9057266511726674</v>
      </c>
      <c r="Z24" s="50">
        <f>(V24-U24)*Elec_emissions/1000+(T24-S24)*Gas_emissions</f>
        <v>817.66834011124001</v>
      </c>
      <c r="AA24" s="6"/>
      <c r="AB24" s="16">
        <v>2</v>
      </c>
      <c r="AC24" s="17" t="s">
        <v>23</v>
      </c>
      <c r="AD24" s="18">
        <v>1341</v>
      </c>
      <c r="AE24" s="18">
        <v>422</v>
      </c>
      <c r="AF24" s="30">
        <v>44.415291041165261</v>
      </c>
      <c r="AG24" s="31">
        <v>23.248406888662675</v>
      </c>
      <c r="AH24" s="31">
        <v>334.01394937987789</v>
      </c>
      <c r="AI24" s="30">
        <v>3356.0158176069003</v>
      </c>
      <c r="AJ24" s="37">
        <f t="shared" ref="AJ24:AJ26" si="17">(AG24-AF24)/AF24</f>
        <v>-0.47656749863204906</v>
      </c>
      <c r="AK24" s="38">
        <f t="shared" si="12"/>
        <v>9.047531918465074</v>
      </c>
      <c r="AL24" s="49">
        <f>kWh_in_MMBtu*(AI24-AH24)*Elec_source_E+(AG24-AF24)*Gas_source_E</f>
        <v>9.2812351190032665</v>
      </c>
      <c r="AM24" s="50">
        <f>(AI24-AH24)*Elec_emissions/1000+(AG24-AF24)*Gas_emissions</f>
        <v>1282.4587459842114</v>
      </c>
      <c r="AO24" s="16">
        <v>2</v>
      </c>
      <c r="AP24" s="17" t="s">
        <v>23</v>
      </c>
      <c r="AQ24" s="18">
        <v>133</v>
      </c>
      <c r="AR24" s="18">
        <v>51</v>
      </c>
      <c r="AS24" s="30">
        <v>71.832303980301887</v>
      </c>
      <c r="AT24" s="31">
        <v>58.311553869486509</v>
      </c>
      <c r="AU24" s="31">
        <v>514.68666538801892</v>
      </c>
      <c r="AV24" s="30">
        <v>1597.4759292779243</v>
      </c>
      <c r="AW24" s="37">
        <f t="shared" ref="AW24:AW26" si="18">(AT24-AS24)/AS24</f>
        <v>-0.18822659669280672</v>
      </c>
      <c r="AX24" s="38">
        <f t="shared" si="13"/>
        <v>2.103783402030821</v>
      </c>
      <c r="AY24" s="49">
        <f>kWh_in_MMBtu*(AV24-AU24)*Elec_source_E+(AT24-AS24)*Gas_source_E</f>
        <v>-3.1454237962004381</v>
      </c>
      <c r="AZ24" s="50">
        <f>(AV24-AU24)*Elec_emissions/1000+(AT24-AS24)*Gas_emissions</f>
        <v>-413.17467659393833</v>
      </c>
      <c r="BA24" s="6"/>
      <c r="BB24" s="16">
        <v>2</v>
      </c>
      <c r="BC24" s="17" t="s">
        <v>23</v>
      </c>
      <c r="BD24" s="18">
        <v>46</v>
      </c>
      <c r="BE24" s="18">
        <v>12</v>
      </c>
      <c r="BF24" s="30">
        <v>104.11355525563086</v>
      </c>
      <c r="BG24" s="31">
        <v>91.028103622842195</v>
      </c>
      <c r="BH24" s="31">
        <v>717.95795507389437</v>
      </c>
      <c r="BI24" s="30">
        <v>599.59887474818629</v>
      </c>
      <c r="BJ24" s="37">
        <f t="shared" ref="BJ24:BJ26" si="19">(BG24-BF24)/BF24</f>
        <v>-0.12568441833207833</v>
      </c>
      <c r="BK24" s="38">
        <f t="shared" si="14"/>
        <v>-0.16485516942775041</v>
      </c>
      <c r="BL24" s="49">
        <f>kWh_in_MMBtu*(BI24-BH24)*Elec_source_E+(BG24-BF24)*Gas_source_E</f>
        <v>-15.530278412126647</v>
      </c>
      <c r="BM24" s="50">
        <f>(BI24-BH24)*Elec_emissions/1000+(BG24-BF24)*Gas_emissions</f>
        <v>-2095.6554928135129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2793</v>
      </c>
      <c r="F25" s="30">
        <v>43.42734815773165</v>
      </c>
      <c r="G25" s="31">
        <v>30.197290501885952</v>
      </c>
      <c r="H25" s="31">
        <v>329.26045192276877</v>
      </c>
      <c r="I25" s="30">
        <v>2077.4713661440874</v>
      </c>
      <c r="J25" s="37">
        <f t="shared" si="15"/>
        <v>-0.30464806664669131</v>
      </c>
      <c r="K25" s="38">
        <f t="shared" si="10"/>
        <v>5.3095077286457055</v>
      </c>
      <c r="L25" s="49">
        <f>kWh_in_MMBtu*(I25-H25)*Elec_source_E+(G25-F25)*Gas_source_E</f>
        <v>4.2953441943782753</v>
      </c>
      <c r="M25" s="50">
        <f>(I25-H25)*Elec_emissions/1000+(G25-F25)*Gas_emissions</f>
        <v>597.08019386847945</v>
      </c>
      <c r="N25" s="6"/>
      <c r="O25" s="16">
        <v>3</v>
      </c>
      <c r="P25" s="17" t="s">
        <v>24</v>
      </c>
      <c r="Q25" s="18">
        <v>3779</v>
      </c>
      <c r="R25" s="18">
        <v>2004</v>
      </c>
      <c r="S25" s="30">
        <v>41.715961769542794</v>
      </c>
      <c r="T25" s="31">
        <v>29.877087019592324</v>
      </c>
      <c r="U25" s="31">
        <v>318.24558564702608</v>
      </c>
      <c r="V25" s="30">
        <v>1869.1537737759611</v>
      </c>
      <c r="W25" s="37">
        <f t="shared" si="16"/>
        <v>-0.28379723846122951</v>
      </c>
      <c r="X25" s="38">
        <f t="shared" si="11"/>
        <v>4.8733062077696347</v>
      </c>
      <c r="Y25" s="49">
        <f>kWh_in_MMBtu*(V25-U25)*Elec_source_E+(T25-S25)*Gas_source_E</f>
        <v>3.6994375506985175</v>
      </c>
      <c r="Z25" s="50">
        <f>(V25-U25)*Elec_emissions/1000+(T25-S25)*Gas_emissions</f>
        <v>514.70591729675266</v>
      </c>
      <c r="AA25" s="6"/>
      <c r="AB25" s="16">
        <v>3</v>
      </c>
      <c r="AC25" s="17" t="s">
        <v>24</v>
      </c>
      <c r="AD25" s="18">
        <v>1341</v>
      </c>
      <c r="AE25" s="18">
        <v>696</v>
      </c>
      <c r="AF25" s="30">
        <v>42.833234243439016</v>
      </c>
      <c r="AG25" s="31">
        <v>25.501817727136778</v>
      </c>
      <c r="AH25" s="31">
        <v>325.9076009554899</v>
      </c>
      <c r="AI25" s="30">
        <v>2793.8682519720178</v>
      </c>
      <c r="AJ25" s="37">
        <f t="shared" si="17"/>
        <v>-0.40462544616174945</v>
      </c>
      <c r="AK25" s="38">
        <f t="shared" si="12"/>
        <v>7.5725777606321731</v>
      </c>
      <c r="AL25" s="49">
        <f>kWh_in_MMBtu*(AI25-AH25)*Elec_source_E+(AG25-AF25)*Gas_source_E</f>
        <v>7.5304053173051422</v>
      </c>
      <c r="AM25" s="50">
        <f>(AI25-AH25)*Elec_emissions/1000+(AG25-AF25)*Gas_emissions</f>
        <v>1040.6965586816027</v>
      </c>
      <c r="AO25" s="16">
        <v>3</v>
      </c>
      <c r="AP25" s="17" t="s">
        <v>24</v>
      </c>
      <c r="AQ25" s="18">
        <v>133</v>
      </c>
      <c r="AR25" s="18">
        <v>75</v>
      </c>
      <c r="AS25" s="30">
        <v>77.580947444273889</v>
      </c>
      <c r="AT25" s="31">
        <v>65.725073394781035</v>
      </c>
      <c r="AU25" s="31">
        <v>545.24604330469117</v>
      </c>
      <c r="AV25" s="30">
        <v>1342.8244975379619</v>
      </c>
      <c r="AW25" s="37">
        <f t="shared" si="18"/>
        <v>-0.15281940270204725</v>
      </c>
      <c r="AX25" s="38">
        <f t="shared" si="13"/>
        <v>1.4627863219313131</v>
      </c>
      <c r="AY25" s="49">
        <f>kWh_in_MMBtu*(AV25-AU25)*Elec_source_E+(AT25-AS25)*Gas_source_E</f>
        <v>-4.3841368246617627</v>
      </c>
      <c r="AZ25" s="50">
        <f>(AV25-AU25)*Elec_emissions/1000+(AT25-AS25)*Gas_emissions</f>
        <v>-583.13441282027406</v>
      </c>
      <c r="BA25" s="6"/>
      <c r="BB25" s="16">
        <v>3</v>
      </c>
      <c r="BC25" s="17" t="s">
        <v>24</v>
      </c>
      <c r="BD25" s="18">
        <v>46</v>
      </c>
      <c r="BE25" s="18">
        <v>18</v>
      </c>
      <c r="BF25" s="30">
        <v>114.62744036814362</v>
      </c>
      <c r="BG25" s="31">
        <v>99.372463433820229</v>
      </c>
      <c r="BH25" s="31">
        <v>785.28583726565353</v>
      </c>
      <c r="BI25" s="30">
        <v>630.51235030754481</v>
      </c>
      <c r="BJ25" s="37">
        <f t="shared" si="19"/>
        <v>-0.13308311592171729</v>
      </c>
      <c r="BK25" s="38">
        <f t="shared" si="14"/>
        <v>-0.19709191177702415</v>
      </c>
      <c r="BL25" s="49">
        <f>kWh_in_MMBtu*(BI25-BH25)*Elec_source_E+(BG25-BF25)*Gas_source_E</f>
        <v>-18.284908649773971</v>
      </c>
      <c r="BM25" s="50">
        <f>(BI25-BH25)*Elec_emissions/1000+(BG25-BF25)*Gas_emissions</f>
        <v>-2467.5222593826293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4571</v>
      </c>
      <c r="F26" s="39">
        <v>49.168036420938265</v>
      </c>
      <c r="G26" s="40">
        <v>39.162080047576971</v>
      </c>
      <c r="H26" s="40">
        <v>363.27226942448254</v>
      </c>
      <c r="I26" s="39">
        <v>1519.3180326979382</v>
      </c>
      <c r="J26" s="41">
        <f t="shared" si="15"/>
        <v>-0.20350530754773533</v>
      </c>
      <c r="K26" s="42">
        <f t="shared" si="10"/>
        <v>3.1823121679640778</v>
      </c>
      <c r="L26" s="51">
        <f>kWh_in_MMBtu*(I26-H26)*Elec_source_E+(G26-F26)*Gas_source_E</f>
        <v>1.4699754446892328</v>
      </c>
      <c r="M26" s="52">
        <f>(I26-H26)*Elec_emissions/1000+(G26-F26)*Gas_emissions</f>
        <v>210.01495291549418</v>
      </c>
      <c r="N26" s="6"/>
      <c r="O26" s="19">
        <v>4</v>
      </c>
      <c r="P26" s="14" t="s">
        <v>25</v>
      </c>
      <c r="Q26" s="13">
        <v>3779</v>
      </c>
      <c r="R26" s="13">
        <v>3618</v>
      </c>
      <c r="S26" s="39">
        <v>48.234838359778166</v>
      </c>
      <c r="T26" s="40">
        <v>39.744394059514086</v>
      </c>
      <c r="U26" s="40">
        <v>357.61184314530641</v>
      </c>
      <c r="V26" s="39">
        <v>1308.6943286955391</v>
      </c>
      <c r="W26" s="41">
        <f t="shared" si="16"/>
        <v>-0.17602306940338067</v>
      </c>
      <c r="X26" s="42">
        <f t="shared" si="11"/>
        <v>2.6595385577422967</v>
      </c>
      <c r="Y26" s="51">
        <f>kWh_in_MMBtu*(V26-U26)*Elec_source_E+(T26-S26)*Gas_source_E</f>
        <v>0.92757477481984729</v>
      </c>
      <c r="Z26" s="52">
        <f>(V26-U26)*Elec_emissions/1000+(T26-S26)*Gas_emissions</f>
        <v>134.77862185121853</v>
      </c>
      <c r="AA26" s="6"/>
      <c r="AB26" s="19">
        <v>4</v>
      </c>
      <c r="AC26" s="14" t="s">
        <v>25</v>
      </c>
      <c r="AD26" s="13">
        <v>1341</v>
      </c>
      <c r="AE26" s="13">
        <v>803</v>
      </c>
      <c r="AF26" s="39">
        <v>42.385294519178501</v>
      </c>
      <c r="AG26" s="40">
        <v>26.033287590839016</v>
      </c>
      <c r="AH26" s="40">
        <v>323.7904651759136</v>
      </c>
      <c r="AI26" s="39">
        <v>2534.9433908497804</v>
      </c>
      <c r="AJ26" s="41">
        <f t="shared" si="17"/>
        <v>-0.38579434480372732</v>
      </c>
      <c r="AK26" s="42">
        <f t="shared" si="12"/>
        <v>6.8289624417215604</v>
      </c>
      <c r="AL26" s="51">
        <f>kWh_in_MMBtu*(AI26-AH26)*Elec_source_E+(AG26-AF26)*Gas_source_E</f>
        <v>5.8486133703909928</v>
      </c>
      <c r="AM26" s="52">
        <f>(AI26-AH26)*Elec_emissions/1000+(AG26-AF26)*Gas_emissions</f>
        <v>811.27133546389814</v>
      </c>
      <c r="AO26" s="19">
        <v>4</v>
      </c>
      <c r="AP26" s="14" t="s">
        <v>25</v>
      </c>
      <c r="AQ26" s="13">
        <v>133</v>
      </c>
      <c r="AR26" s="13">
        <v>126</v>
      </c>
      <c r="AS26" s="39">
        <v>106.85875684463477</v>
      </c>
      <c r="AT26" s="40">
        <v>95.016074605331212</v>
      </c>
      <c r="AU26" s="40">
        <v>698.59308642738893</v>
      </c>
      <c r="AV26" s="39">
        <v>1247.4707116074337</v>
      </c>
      <c r="AW26" s="41">
        <f t="shared" si="18"/>
        <v>-0.11082556628018793</v>
      </c>
      <c r="AX26" s="42">
        <f t="shared" si="13"/>
        <v>0.78569003307348728</v>
      </c>
      <c r="AY26" s="51">
        <f>kWh_in_MMBtu*(AV26-AU26)*Elec_source_E+(AT26-AS26)*Gas_source_E</f>
        <v>-7.0323148260167221</v>
      </c>
      <c r="AZ26" s="52">
        <f>(AV26-AU26)*Elec_emissions/1000+(AT26-AS26)*Gas_emissions</f>
        <v>-942.80622216583765</v>
      </c>
      <c r="BA26" s="6"/>
      <c r="BB26" s="19">
        <v>4</v>
      </c>
      <c r="BC26" s="14" t="s">
        <v>25</v>
      </c>
      <c r="BD26" s="13">
        <v>46</v>
      </c>
      <c r="BE26" s="13">
        <v>24</v>
      </c>
      <c r="BF26" s="39">
        <v>113.91060137944801</v>
      </c>
      <c r="BG26" s="40">
        <v>97.412285601552455</v>
      </c>
      <c r="BH26" s="40">
        <v>777.14260889517266</v>
      </c>
      <c r="BI26" s="39">
        <v>716.90807195370724</v>
      </c>
      <c r="BJ26" s="41">
        <f t="shared" si="19"/>
        <v>-0.14483564811441876</v>
      </c>
      <c r="BK26" s="42">
        <f t="shared" si="14"/>
        <v>-7.7507700970222249E-2</v>
      </c>
      <c r="BL26" s="51">
        <f>kWh_in_MMBtu*(BI26-BH26)*Elec_source_E+(BG26-BF26)*Gas_source_E</f>
        <v>-18.62802691537653</v>
      </c>
      <c r="BM26" s="52">
        <f>(BI26-BH26)*Elec_emissions/1000+(BG26-BF26)*Gas_emissions</f>
        <v>-2512.8334360635372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54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54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54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54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54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2848</v>
      </c>
      <c r="F38" s="30">
        <v>27.230717651892441</v>
      </c>
      <c r="G38" s="30">
        <v>16.708165426687536</v>
      </c>
      <c r="H38" s="30">
        <v>266.80567918074797</v>
      </c>
      <c r="I38" s="30">
        <v>1779.543540631802</v>
      </c>
      <c r="J38" s="32">
        <f>(G38-F38)/F38</f>
        <v>-0.38642214133763836</v>
      </c>
      <c r="K38" s="36">
        <f t="shared" ref="K38:K41" si="20">(I38-H38)/H38</f>
        <v>5.6698113252163838</v>
      </c>
      <c r="L38" s="49">
        <f>kWh_in_MMBtu*(I38-H38)*Elec_source_E+(G38-F38)*Gas_source_E</f>
        <v>4.7255828037521699</v>
      </c>
      <c r="M38" s="50">
        <f>(I38-H38)*Elec_emissions/1000+(G38-F38)*Gas_emissions</f>
        <v>652.70567344471169</v>
      </c>
      <c r="N38" s="6"/>
      <c r="O38" s="16">
        <v>1</v>
      </c>
      <c r="P38" s="17" t="s">
        <v>22</v>
      </c>
      <c r="Q38" s="18">
        <v>3462</v>
      </c>
      <c r="R38" s="18">
        <v>2657</v>
      </c>
      <c r="S38" s="30">
        <v>26.36610098426085</v>
      </c>
      <c r="T38" s="30">
        <v>15.844559675678076</v>
      </c>
      <c r="U38" s="30">
        <v>261.26435235636296</v>
      </c>
      <c r="V38" s="30">
        <v>1795.7990645536229</v>
      </c>
      <c r="W38" s="32">
        <f>(T38-S38)/S38</f>
        <v>-0.399055640227714</v>
      </c>
      <c r="X38" s="36">
        <f t="shared" ref="X38:X41" si="21">(V38-U38)/U38</f>
        <v>5.8734944065547987</v>
      </c>
      <c r="Y38" s="49">
        <f>kWh_in_MMBtu*(V38-U38)*Elec_source_E+(T38-S38)*Gas_source_E</f>
        <v>4.9600388069809274</v>
      </c>
      <c r="Z38" s="50">
        <f>(V38-U38)*Elec_emissions/1000+(T38-S38)*Gas_emissions</f>
        <v>684.54689917314818</v>
      </c>
      <c r="AA38" s="6"/>
      <c r="AB38" s="16">
        <v>1</v>
      </c>
      <c r="AC38" s="17" t="s">
        <v>22</v>
      </c>
      <c r="AD38" s="18">
        <v>1135</v>
      </c>
      <c r="AE38" s="18">
        <v>129</v>
      </c>
      <c r="AF38" s="30">
        <v>30.772628274498675</v>
      </c>
      <c r="AG38" s="30">
        <v>19.526419056087896</v>
      </c>
      <c r="AH38" s="30">
        <v>282.87024810102758</v>
      </c>
      <c r="AI38" s="30">
        <v>1803.5140043657075</v>
      </c>
      <c r="AJ38" s="32">
        <f>(AG38-AF38)/AF38</f>
        <v>-0.36546144573976902</v>
      </c>
      <c r="AK38" s="36">
        <f t="shared" ref="AK38:AK41" si="22">(AI38-AH38)/AH38</f>
        <v>5.3757642115885567</v>
      </c>
      <c r="AL38" s="49">
        <f>kWh_in_MMBtu*(AI38-AH38)*Elec_source_E+(AG38-AF38)*Gas_source_E</f>
        <v>4.0214361101701321</v>
      </c>
      <c r="AM38" s="50">
        <f>(AI38-AH38)*Elec_emissions/1000+(AG38-AF38)*Gas_emissions</f>
        <v>557.82326650246023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47.798638601370243</v>
      </c>
      <c r="AU38" s="30">
        <v>470.96286900339044</v>
      </c>
      <c r="AV38" s="30">
        <v>1043.7498690152099</v>
      </c>
      <c r="AW38" s="32">
        <f>(AT38-AS38)/AS38</f>
        <v>-0.16007817638412625</v>
      </c>
      <c r="AX38" s="36">
        <f t="shared" ref="AX38:AX41" si="23">(AV38-AU38)/AU38</f>
        <v>1.2162041589900712</v>
      </c>
      <c r="AY38" s="49">
        <f>kWh_in_MMBtu*(AV38-AU38)*Elec_source_E+(AT38-AS38)*Gas_source_E</f>
        <v>-3.7975014829459752</v>
      </c>
      <c r="AZ38" s="50">
        <f>(AV38-AU38)*Elec_emissions/1000+(AT38-AS38)*Gas_emissions</f>
        <v>-506.30813959839077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2982</v>
      </c>
      <c r="F39" s="30">
        <v>27.536381464157756</v>
      </c>
      <c r="G39" s="31">
        <v>16.815777662920706</v>
      </c>
      <c r="H39" s="31">
        <v>269.26005437020802</v>
      </c>
      <c r="I39" s="30">
        <v>1766.2466147934583</v>
      </c>
      <c r="J39" s="37">
        <f t="shared" ref="J39:J41" si="25">(G39-F39)/F39</f>
        <v>-0.38932507581620102</v>
      </c>
      <c r="K39" s="38">
        <f t="shared" si="20"/>
        <v>5.5596310560237434</v>
      </c>
      <c r="L39" s="49">
        <f>kWh_in_MMBtu*(I39-H39)*Elec_source_E+(G39-F39)*Gas_source_E</f>
        <v>4.3410753105283373</v>
      </c>
      <c r="M39" s="50">
        <f>(I39-H39)*Elec_emissions/1000+(G39-F39)*Gas_emissions</f>
        <v>600.68970007355961</v>
      </c>
      <c r="N39" s="6"/>
      <c r="O39" s="16">
        <v>2</v>
      </c>
      <c r="P39" s="17" t="s">
        <v>23</v>
      </c>
      <c r="Q39" s="18">
        <v>3462</v>
      </c>
      <c r="R39" s="18">
        <v>2770</v>
      </c>
      <c r="S39" s="30">
        <v>26.741527913006898</v>
      </c>
      <c r="T39" s="31">
        <v>16.088468424969829</v>
      </c>
      <c r="U39" s="31">
        <v>264.19028442494044</v>
      </c>
      <c r="V39" s="30">
        <v>1773.0960713325876</v>
      </c>
      <c r="W39" s="37">
        <f t="shared" ref="W39:W41" si="26">(T39-S39)/S39</f>
        <v>-0.39837138411434947</v>
      </c>
      <c r="X39" s="38">
        <f t="shared" si="21"/>
        <v>5.7114355669515353</v>
      </c>
      <c r="Y39" s="49">
        <f>kWh_in_MMBtu*(V39-U39)*Elec_source_E+(T39-S39)*Gas_source_E</f>
        <v>4.5423042211092994</v>
      </c>
      <c r="Z39" s="50">
        <f>(V39-U39)*Elec_emissions/1000+(T39-S39)*Gas_emissions</f>
        <v>627.94926942226971</v>
      </c>
      <c r="AA39" s="6"/>
      <c r="AB39" s="16">
        <v>2</v>
      </c>
      <c r="AC39" s="17" t="s">
        <v>23</v>
      </c>
      <c r="AD39" s="18">
        <v>1135</v>
      </c>
      <c r="AE39" s="18">
        <v>147</v>
      </c>
      <c r="AF39" s="30">
        <v>29.750452106730588</v>
      </c>
      <c r="AG39" s="31">
        <v>17.285950423168462</v>
      </c>
      <c r="AH39" s="31">
        <v>278.34993690509395</v>
      </c>
      <c r="AI39" s="30">
        <v>1978.3118592849528</v>
      </c>
      <c r="AJ39" s="37">
        <f t="shared" ref="AJ39:AJ41" si="27">(AG39-AF39)/AF39</f>
        <v>-0.41896847949891231</v>
      </c>
      <c r="AK39" s="38">
        <f t="shared" si="22"/>
        <v>6.1072833041793606</v>
      </c>
      <c r="AL39" s="49">
        <f>kWh_in_MMBtu*(AI39-AH39)*Elec_source_E+(AG39-AF39)*Gas_source_E</f>
        <v>4.6132530939218714</v>
      </c>
      <c r="AM39" s="50">
        <f>(AI39-AH39)*Elec_emissions/1000+(AG39-AF39)*Gas_emissions</f>
        <v>639.46288765668191</v>
      </c>
      <c r="AO39" s="16">
        <v>2</v>
      </c>
      <c r="AP39" s="17" t="s">
        <v>23</v>
      </c>
      <c r="AQ39" s="18">
        <v>78</v>
      </c>
      <c r="AR39" s="18">
        <v>64</v>
      </c>
      <c r="AS39" s="30">
        <v>56.388608198456645</v>
      </c>
      <c r="AT39" s="31">
        <v>46.693903405661651</v>
      </c>
      <c r="AU39" s="31">
        <v>464.7618823148876</v>
      </c>
      <c r="AV39" s="30">
        <v>1004.4681137924586</v>
      </c>
      <c r="AW39" s="37">
        <f t="shared" ref="AW39:AW41" si="28">(AT39-AS39)/AS39</f>
        <v>-0.17192665509095395</v>
      </c>
      <c r="AX39" s="38">
        <f t="shared" si="23"/>
        <v>1.1612532180767501</v>
      </c>
      <c r="AY39" s="49">
        <f>kWh_in_MMBtu*(AV39-AU39)*Elec_source_E+(AT39-AS39)*Gas_source_E</f>
        <v>-4.7892070964248123</v>
      </c>
      <c r="AZ39" s="50">
        <f>(AV39-AU39)*Elec_emissions/1000+(AT39-AS39)*Gas_emissions</f>
        <v>-640.38874397247594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57.26982269875343</v>
      </c>
      <c r="BG39" s="31">
        <v>50.146923495009204</v>
      </c>
      <c r="BH39" s="31">
        <v>464.19308167349618</v>
      </c>
      <c r="BI39" s="30">
        <v>373.48512521700923</v>
      </c>
      <c r="BJ39" s="37">
        <f t="shared" ref="BJ39:BJ41" si="29">(BG39-BF39)/BF39</f>
        <v>-0.12437438895544663</v>
      </c>
      <c r="BK39" s="38">
        <f t="shared" si="24"/>
        <v>-0.19540997063004281</v>
      </c>
      <c r="BL39" s="49">
        <f>kWh_in_MMBtu*(BI39-BH39)*Elec_source_E+(BG39-BF39)*Gas_source_E</f>
        <v>-8.7350671126753809</v>
      </c>
      <c r="BM39" s="50">
        <f>(BI39-BH39)*Elec_emissions/1000+(BG39-BF39)*Gas_emissions</f>
        <v>-1178.9555516381331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3528</v>
      </c>
      <c r="F40" s="30">
        <v>28.501555138770904</v>
      </c>
      <c r="G40" s="31">
        <v>16.912998416167362</v>
      </c>
      <c r="H40" s="31">
        <v>276.49603823030333</v>
      </c>
      <c r="I40" s="30">
        <v>1867.5835270818877</v>
      </c>
      <c r="J40" s="37">
        <f t="shared" si="25"/>
        <v>-0.40659383904422575</v>
      </c>
      <c r="K40" s="38">
        <f t="shared" si="20"/>
        <v>5.7544675830990073</v>
      </c>
      <c r="L40" s="49">
        <f>kWh_in_MMBtu*(I40-H40)*Elec_source_E+(G40-F40)*Gas_source_E</f>
        <v>4.4024383008900774</v>
      </c>
      <c r="M40" s="50">
        <f>(I40-H40)*Elec_emissions/1000+(G40-F40)*Gas_emissions</f>
        <v>609.92337056748306</v>
      </c>
      <c r="N40" s="6"/>
      <c r="O40" s="16">
        <v>3</v>
      </c>
      <c r="P40" s="17" t="s">
        <v>24</v>
      </c>
      <c r="Q40" s="18">
        <v>3462</v>
      </c>
      <c r="R40" s="18">
        <v>3153</v>
      </c>
      <c r="S40" s="30">
        <v>27.883140391073528</v>
      </c>
      <c r="T40" s="31">
        <v>16.577837568639609</v>
      </c>
      <c r="U40" s="31">
        <v>272.41649862235528</v>
      </c>
      <c r="V40" s="30">
        <v>1842.98628195377</v>
      </c>
      <c r="W40" s="37">
        <f t="shared" si="26"/>
        <v>-0.40545299646567728</v>
      </c>
      <c r="X40" s="38">
        <f t="shared" si="21"/>
        <v>5.7653254897334962</v>
      </c>
      <c r="Y40" s="49">
        <f>kWh_in_MMBtu*(V40-U40)*Elec_source_E+(T40-S40)*Gas_source_E</f>
        <v>4.4915253018746579</v>
      </c>
      <c r="Z40" s="50">
        <f>(V40-U40)*Elec_emissions/1000+(T40-S40)*Gas_emissions</f>
        <v>621.72895006609087</v>
      </c>
      <c r="AA40" s="6"/>
      <c r="AB40" s="16">
        <v>3</v>
      </c>
      <c r="AC40" s="17" t="s">
        <v>24</v>
      </c>
      <c r="AD40" s="18">
        <v>1135</v>
      </c>
      <c r="AE40" s="18">
        <v>299</v>
      </c>
      <c r="AF40" s="30">
        <v>27.328640563139832</v>
      </c>
      <c r="AG40" s="31">
        <v>12.375939202322035</v>
      </c>
      <c r="AH40" s="31">
        <v>269.34287522573521</v>
      </c>
      <c r="AI40" s="30">
        <v>2351.5016931310133</v>
      </c>
      <c r="AJ40" s="37">
        <f t="shared" si="27"/>
        <v>-0.54714398713947066</v>
      </c>
      <c r="AK40" s="38">
        <f t="shared" si="22"/>
        <v>7.7305138150033823</v>
      </c>
      <c r="AL40" s="49">
        <f>kWh_in_MMBtu*(AI40-AH40)*Elec_source_E+(AG40-AF40)*Gas_source_E</f>
        <v>5.9928631567775632</v>
      </c>
      <c r="AM40" s="50">
        <f>(AI40-AH40)*Elec_emissions/1000+(AG40-AF40)*Gas_emissions</f>
        <v>829.41182119405858</v>
      </c>
      <c r="AO40" s="16">
        <v>3</v>
      </c>
      <c r="AP40" s="17" t="s">
        <v>24</v>
      </c>
      <c r="AQ40" s="18">
        <v>78</v>
      </c>
      <c r="AR40" s="18">
        <v>74</v>
      </c>
      <c r="AS40" s="30">
        <v>59.283775430394563</v>
      </c>
      <c r="AT40" s="31">
        <v>49.067806797697372</v>
      </c>
      <c r="AU40" s="31">
        <v>477.38204231206601</v>
      </c>
      <c r="AV40" s="30">
        <v>1003.7349761111636</v>
      </c>
      <c r="AW40" s="37">
        <f t="shared" si="28"/>
        <v>-0.17232317878762329</v>
      </c>
      <c r="AX40" s="38">
        <f t="shared" si="23"/>
        <v>1.1025821818723109</v>
      </c>
      <c r="AY40" s="49">
        <f>kWh_in_MMBtu*(AV40-AU40)*Elec_source_E+(AT40-AS40)*Gas_source_E</f>
        <v>-5.5003432612544971</v>
      </c>
      <c r="AZ40" s="50">
        <f>(AV40-AU40)*Elec_emissions/1000+(AT40-AS40)*Gas_emissions</f>
        <v>-736.43022326259904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33.856516896961317</v>
      </c>
      <c r="BH40" s="31">
        <v>344.50594831857825</v>
      </c>
      <c r="BI40" s="30">
        <v>261.77103313358697</v>
      </c>
      <c r="BJ40" s="37">
        <f t="shared" si="29"/>
        <v>-0.15020879958973185</v>
      </c>
      <c r="BK40" s="38">
        <f t="shared" si="24"/>
        <v>-0.24015525882439348</v>
      </c>
      <c r="BL40" s="49">
        <f>kWh_in_MMBtu*(BI40-BH40)*Elec_source_E+(BG40-BF40)*Gas_source_E</f>
        <v>-7.4088169071059422</v>
      </c>
      <c r="BM40" s="50">
        <f>(BI40-BH40)*Elec_emissions/1000+(BG40-BF40)*Gas_emissions</f>
        <v>-1000.0131059444334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3865</v>
      </c>
      <c r="F41" s="39">
        <v>29.012566099035013</v>
      </c>
      <c r="G41" s="40">
        <v>15.861338167385609</v>
      </c>
      <c r="H41" s="40">
        <v>279.72434581848563</v>
      </c>
      <c r="I41" s="39">
        <v>1987.7809860187574</v>
      </c>
      <c r="J41" s="41">
        <f t="shared" si="25"/>
        <v>-0.45329419971874968</v>
      </c>
      <c r="K41" s="42">
        <f t="shared" si="20"/>
        <v>6.1062137269547403</v>
      </c>
      <c r="L41" s="51">
        <f>kWh_in_MMBtu*(I41-H41)*Elec_source_E+(G41-F41)*Gas_source_E</f>
        <v>3.9513824258146357</v>
      </c>
      <c r="M41" s="52">
        <f>(I41-H41)*Elec_emissions/1000+(G41-F41)*Gas_emissions</f>
        <v>550.28384889873269</v>
      </c>
      <c r="N41" s="6"/>
      <c r="O41" s="19">
        <v>4</v>
      </c>
      <c r="P41" s="14" t="s">
        <v>25</v>
      </c>
      <c r="Q41" s="13">
        <v>3462</v>
      </c>
      <c r="R41" s="13">
        <v>3249</v>
      </c>
      <c r="S41" s="39">
        <v>28.144580375340521</v>
      </c>
      <c r="T41" s="40">
        <v>15.06313909216664</v>
      </c>
      <c r="U41" s="40">
        <v>273.8233222797088</v>
      </c>
      <c r="V41" s="39">
        <v>2001.7137747871893</v>
      </c>
      <c r="W41" s="41">
        <f t="shared" si="26"/>
        <v>-0.4647943266063212</v>
      </c>
      <c r="X41" s="42">
        <f t="shared" si="21"/>
        <v>6.3102384344838649</v>
      </c>
      <c r="Y41" s="51">
        <f>kWh_in_MMBtu*(V41-U41)*Elec_source_E+(T41-S41)*Gas_source_E</f>
        <v>4.2397879556144478</v>
      </c>
      <c r="Z41" s="52">
        <f>(V41-U41)*Elec_emissions/1000+(T41-S41)*Gas_emissions</f>
        <v>589.38084931931598</v>
      </c>
      <c r="AA41" s="6"/>
      <c r="AB41" s="19">
        <v>4</v>
      </c>
      <c r="AC41" s="14" t="s">
        <v>25</v>
      </c>
      <c r="AD41" s="13">
        <v>1135</v>
      </c>
      <c r="AE41" s="13">
        <v>526</v>
      </c>
      <c r="AF41" s="39">
        <v>28.749002549345448</v>
      </c>
      <c r="AG41" s="40">
        <v>15.043415635449875</v>
      </c>
      <c r="AH41" s="40">
        <v>280.16344662301105</v>
      </c>
      <c r="AI41" s="39">
        <v>2046.9113628364141</v>
      </c>
      <c r="AJ41" s="41">
        <f t="shared" si="27"/>
        <v>-0.47673260630072256</v>
      </c>
      <c r="AK41" s="42">
        <f t="shared" si="22"/>
        <v>6.3061328574771052</v>
      </c>
      <c r="AL41" s="51">
        <f>kWh_in_MMBtu*(AI41-AH41)*Elec_source_E+(AG41-AF41)*Gas_source_E</f>
        <v>3.9754719121264053</v>
      </c>
      <c r="AM41" s="52">
        <f>(AI41-AH41)*Elec_emissions/1000+(AG41-AF41)*Gas_emissions</f>
        <v>554.13019383163919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61.934358290384957</v>
      </c>
      <c r="AT41" s="40">
        <v>49.295092483188988</v>
      </c>
      <c r="AU41" s="40">
        <v>490.54576098087114</v>
      </c>
      <c r="AV41" s="39">
        <v>1250.0276563036641</v>
      </c>
      <c r="AW41" s="41">
        <f t="shared" si="28"/>
        <v>-0.20407518792615245</v>
      </c>
      <c r="AX41" s="42">
        <f t="shared" si="23"/>
        <v>1.5482386267168438</v>
      </c>
      <c r="AY41" s="51">
        <f>kWh_in_MMBtu*(AV41-AU41)*Elec_source_E+(AT41-AS41)*Gas_source_E</f>
        <v>-5.6458903918445849</v>
      </c>
      <c r="AZ41" s="52">
        <f>(AV41-AU41)*Elec_emissions/1000+(AT41-AS41)*Gas_emissions</f>
        <v>-753.68539785846656</v>
      </c>
      <c r="BA41" s="6"/>
      <c r="BB41" s="19">
        <v>4</v>
      </c>
      <c r="BC41" s="14" t="s">
        <v>25</v>
      </c>
      <c r="BD41" s="13">
        <v>26</v>
      </c>
      <c r="BE41" s="13">
        <v>12</v>
      </c>
      <c r="BF41" s="39">
        <v>61.580920473596052</v>
      </c>
      <c r="BG41" s="40">
        <v>50.506605713380203</v>
      </c>
      <c r="BH41" s="40">
        <v>487.84001845515996</v>
      </c>
      <c r="BI41" s="39">
        <v>418.99355294042334</v>
      </c>
      <c r="BJ41" s="41">
        <f t="shared" si="29"/>
        <v>-0.17983353732044594</v>
      </c>
      <c r="BK41" s="42">
        <f t="shared" si="24"/>
        <v>-0.14112508795968054</v>
      </c>
      <c r="BL41" s="51">
        <f>kWh_in_MMBtu*(BI41-BH41)*Elec_source_E+(BG41-BF41)*Gas_source_E</f>
        <v>-12.808063936022666</v>
      </c>
      <c r="BM41" s="52">
        <f>(BI41-BH41)*Elec_emissions/1000+(BG41-BF41)*Gas_emissions</f>
        <v>-1728.0270306101568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54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54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54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568</v>
      </c>
      <c r="F53" s="30">
        <v>32.187813221492135</v>
      </c>
      <c r="G53" s="30">
        <v>19.415960403985</v>
      </c>
      <c r="H53" s="30">
        <v>281.13976736195463</v>
      </c>
      <c r="I53" s="30">
        <v>2494.7218939674058</v>
      </c>
      <c r="J53" s="32">
        <f>(G53-F53)/F53</f>
        <v>-0.39679156610052768</v>
      </c>
      <c r="K53" s="36">
        <f t="shared" ref="K53:K56" si="30">(I53-H53)/H53</f>
        <v>7.8736001931578938</v>
      </c>
      <c r="L53" s="49">
        <f>kWh_in_MMBtu*(I53-H53)*Elec_source_E+(G53-F53)*Gas_source_E</f>
        <v>9.7769880442611647</v>
      </c>
      <c r="M53" s="50">
        <f>(I53-H53)*Elec_emissions/1000+(G53-F53)*Gas_emissions</f>
        <v>1341.0860479107773</v>
      </c>
      <c r="O53" s="16">
        <v>1</v>
      </c>
      <c r="P53" s="17" t="s">
        <v>22</v>
      </c>
      <c r="Q53" s="18">
        <v>794</v>
      </c>
      <c r="R53" s="18">
        <v>178</v>
      </c>
      <c r="S53" s="30">
        <v>43.571546098935222</v>
      </c>
      <c r="T53" s="30">
        <v>24.817075428359672</v>
      </c>
      <c r="U53" s="30">
        <v>316.42244954432476</v>
      </c>
      <c r="V53" s="30">
        <v>3194.630852606731</v>
      </c>
      <c r="W53" s="32">
        <f>(T53-S53)/S53</f>
        <v>-0.4304293133870194</v>
      </c>
      <c r="X53" s="36">
        <f t="shared" ref="X53:X56" si="31">(V53-U53)/U53</f>
        <v>9.0960941842377849</v>
      </c>
      <c r="Y53" s="49">
        <f>kWh_in_MMBtu*(V53-U53)*Elec_source_E+(T53-S53)*Gas_source_E</f>
        <v>10.371332635118744</v>
      </c>
      <c r="Z53" s="50">
        <f>(V53-U53)*Elec_emissions/1000+(T53-S53)*Gas_emissions</f>
        <v>1428.0078294781338</v>
      </c>
      <c r="AB53" s="16">
        <v>1</v>
      </c>
      <c r="AC53" s="17" t="s">
        <v>22</v>
      </c>
      <c r="AD53" s="18">
        <v>661</v>
      </c>
      <c r="AE53" s="18">
        <v>390</v>
      </c>
      <c r="AF53" s="30">
        <v>26.992160779992471</v>
      </c>
      <c r="AG53" s="30">
        <v>16.950836110808869</v>
      </c>
      <c r="AH53" s="30">
        <v>265.03638934025753</v>
      </c>
      <c r="AI53" s="30">
        <v>1690.6651608426273</v>
      </c>
      <c r="AJ53" s="32">
        <f>(AG53-AF53)/AF53</f>
        <v>-0.37200892329548441</v>
      </c>
      <c r="AK53" s="36">
        <f t="shared" ref="AK53:AK56" si="32">(AI53-AH53)/AH53</f>
        <v>5.3789925792873934</v>
      </c>
      <c r="AL53" s="49">
        <f>kWh_in_MMBtu*(AI53-AH53)*Elec_source_E+(AG53-AF53)*Gas_source_E</f>
        <v>4.3175428320311173</v>
      </c>
      <c r="AM53" s="50">
        <f>(AI53-AH53)*Elec_emissions/1000+(AG53-AF53)*Gas_emissions</f>
        <v>596.789507394456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648</v>
      </c>
      <c r="F54" s="30">
        <v>32.683535179267594</v>
      </c>
      <c r="G54" s="31">
        <v>20.733058053434682</v>
      </c>
      <c r="H54" s="31">
        <v>284.83726820553898</v>
      </c>
      <c r="I54" s="30">
        <v>2369.5527284648006</v>
      </c>
      <c r="J54" s="37">
        <f t="shared" ref="J54:J56" si="35">(G54-F54)/F54</f>
        <v>-0.36564212103388227</v>
      </c>
      <c r="K54" s="38">
        <f t="shared" si="30"/>
        <v>7.3189701382577796</v>
      </c>
      <c r="L54" s="49">
        <f>kWh_in_MMBtu*(I54-H54)*Elec_source_E+(G54-F54)*Gas_source_E</f>
        <v>9.2926586364189188</v>
      </c>
      <c r="M54" s="50">
        <f>(I54-H54)*Elec_emissions/1000+(G54-F54)*Gas_emissions</f>
        <v>1274.4561417195287</v>
      </c>
      <c r="O54" s="16">
        <v>2</v>
      </c>
      <c r="P54" s="17" t="s">
        <v>23</v>
      </c>
      <c r="Q54" s="18">
        <v>794</v>
      </c>
      <c r="R54" s="18">
        <v>231</v>
      </c>
      <c r="S54" s="30">
        <v>42.690555842803896</v>
      </c>
      <c r="T54" s="31">
        <v>27.569184187847355</v>
      </c>
      <c r="U54" s="31">
        <v>316.75411098755916</v>
      </c>
      <c r="V54" s="30">
        <v>2593.3042367405164</v>
      </c>
      <c r="W54" s="37">
        <f t="shared" ref="W54:W56" si="36">(T54-S54)/S54</f>
        <v>-0.35420882573271678</v>
      </c>
      <c r="X54" s="38">
        <f t="shared" si="31"/>
        <v>7.1871210089594415</v>
      </c>
      <c r="Y54" s="49">
        <f>kWh_in_MMBtu*(V54-U54)*Elec_source_E+(T54-S54)*Gas_source_E</f>
        <v>7.890139301581538</v>
      </c>
      <c r="Z54" s="50">
        <f>(V54-U54)*Elec_emissions/1000+(T54-S54)*Gas_emissions</f>
        <v>1087.2622495661881</v>
      </c>
      <c r="AB54" s="16">
        <v>2</v>
      </c>
      <c r="AC54" s="17" t="s">
        <v>23</v>
      </c>
      <c r="AD54" s="18">
        <v>661</v>
      </c>
      <c r="AE54" s="18">
        <v>417</v>
      </c>
      <c r="AF54" s="30">
        <v>27.140077689394975</v>
      </c>
      <c r="AG54" s="31">
        <v>16.94613925955144</v>
      </c>
      <c r="AH54" s="31">
        <v>267.15671500974327</v>
      </c>
      <c r="AI54" s="30">
        <v>1719.9721514296175</v>
      </c>
      <c r="AJ54" s="37">
        <f t="shared" ref="AJ54:AJ56" si="37">(AG54-AF54)/AF54</f>
        <v>-0.37560461493545505</v>
      </c>
      <c r="AK54" s="38">
        <f t="shared" si="32"/>
        <v>5.4380644572863899</v>
      </c>
      <c r="AL54" s="49">
        <f>kWh_in_MMBtu*(AI54-AH54)*Elec_source_E+(AG54-AF54)*Gas_source_E</f>
        <v>4.4422505506665164</v>
      </c>
      <c r="AM54" s="50">
        <f>(AI54-AH54)*Elec_emissions/1000+(AG54-AF54)*Gas_emissions</f>
        <v>613.88469536749767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864</v>
      </c>
      <c r="F55" s="30">
        <v>34.314781509992109</v>
      </c>
      <c r="G55" s="31">
        <v>23.250174523696419</v>
      </c>
      <c r="H55" s="31">
        <v>296.08425422532821</v>
      </c>
      <c r="I55" s="30">
        <v>2226.446469857141</v>
      </c>
      <c r="J55" s="37">
        <f t="shared" si="35"/>
        <v>-0.32244433737903272</v>
      </c>
      <c r="K55" s="38">
        <f t="shared" si="30"/>
        <v>6.5196382046130505</v>
      </c>
      <c r="L55" s="49">
        <f>kWh_in_MMBtu*(I55-H55)*Elec_source_E+(G55-F55)*Gas_source_E</f>
        <v>8.605772354091215</v>
      </c>
      <c r="M55" s="50">
        <f>(I55-H55)*Elec_emissions/1000+(G55-F55)*Gas_emissions</f>
        <v>1180.2494345431894</v>
      </c>
      <c r="O55" s="16">
        <v>3</v>
      </c>
      <c r="P55" s="17" t="s">
        <v>24</v>
      </c>
      <c r="Q55" s="18">
        <v>794</v>
      </c>
      <c r="R55" s="18">
        <v>364</v>
      </c>
      <c r="S55" s="30">
        <v>42.589875729426026</v>
      </c>
      <c r="T55" s="31">
        <v>31.067382791646814</v>
      </c>
      <c r="U55" s="31">
        <v>322.50802246112477</v>
      </c>
      <c r="V55" s="30">
        <v>1898.1862836548123</v>
      </c>
      <c r="W55" s="37">
        <f t="shared" si="36"/>
        <v>-0.27054535239740407</v>
      </c>
      <c r="X55" s="38">
        <f t="shared" si="31"/>
        <v>4.8857025297211649</v>
      </c>
      <c r="Y55" s="49">
        <f>kWh_in_MMBtu*(V55-U55)*Elec_source_E+(T55-S55)*Gas_source_E</f>
        <v>4.3094787417311213</v>
      </c>
      <c r="Z55" s="50">
        <f>(V55-U55)*Elec_emissions/1000+(T55-S55)*Gas_emissions</f>
        <v>597.22972992207747</v>
      </c>
      <c r="AB55" s="16">
        <v>3</v>
      </c>
      <c r="AC55" s="17" t="s">
        <v>24</v>
      </c>
      <c r="AD55" s="18">
        <v>661</v>
      </c>
      <c r="AE55" s="18">
        <v>500</v>
      </c>
      <c r="AF55" s="30">
        <v>28.290512918244282</v>
      </c>
      <c r="AG55" s="31">
        <v>17.559246904628566</v>
      </c>
      <c r="AH55" s="31">
        <v>276.84775094966801</v>
      </c>
      <c r="AI55" s="30">
        <v>1854.314050084859</v>
      </c>
      <c r="AJ55" s="37">
        <f t="shared" si="37"/>
        <v>-0.37932384063263924</v>
      </c>
      <c r="AK55" s="38">
        <f t="shared" si="32"/>
        <v>5.6979559838359695</v>
      </c>
      <c r="AL55" s="49">
        <f>kWh_in_MMBtu*(AI55-AH55)*Elec_source_E+(AG55-AF55)*Gas_source_E</f>
        <v>5.1910585788176729</v>
      </c>
      <c r="AM55" s="50">
        <f>(AI55-AH55)*Elec_emissions/1000+(AG55-AF55)*Gas_emissions</f>
        <v>716.13989494105749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1248</v>
      </c>
      <c r="F56" s="39">
        <v>42.470994011591365</v>
      </c>
      <c r="G56" s="40">
        <v>32.565596783328886</v>
      </c>
      <c r="H56" s="40">
        <v>338.36208263679703</v>
      </c>
      <c r="I56" s="39">
        <v>1929.6196441420545</v>
      </c>
      <c r="J56" s="41">
        <f t="shared" si="35"/>
        <v>-0.23322734630508193</v>
      </c>
      <c r="K56" s="42">
        <f t="shared" si="30"/>
        <v>4.7028247051349936</v>
      </c>
      <c r="L56" s="51">
        <f>kWh_in_MMBtu*(I56-H56)*Elec_source_E+(G56-F56)*Gas_source_E</f>
        <v>6.2389029243004046</v>
      </c>
      <c r="M56" s="52">
        <f>(I56-H56)*Elec_emissions/1000+(G56-F56)*Gas_emissions</f>
        <v>857.59510187405976</v>
      </c>
      <c r="O56" s="19">
        <v>4</v>
      </c>
      <c r="P56" s="14" t="s">
        <v>25</v>
      </c>
      <c r="Q56" s="13">
        <v>794</v>
      </c>
      <c r="R56" s="13">
        <v>707</v>
      </c>
      <c r="S56" s="39">
        <v>52.576355931564805</v>
      </c>
      <c r="T56" s="40">
        <v>44.912574601030393</v>
      </c>
      <c r="U56" s="40">
        <v>380.35233553717256</v>
      </c>
      <c r="V56" s="39">
        <v>1166.5628309163255</v>
      </c>
      <c r="W56" s="41">
        <f t="shared" si="36"/>
        <v>-0.14576478713187832</v>
      </c>
      <c r="X56" s="42">
        <f t="shared" si="31"/>
        <v>2.0670584137962131</v>
      </c>
      <c r="Y56" s="51">
        <f>kWh_in_MMBtu*(V56-U56)*Elec_source_E+(T56-S56)*Gas_source_E</f>
        <v>6.3540425692615088E-2</v>
      </c>
      <c r="Z56" s="52">
        <f>(V56-U56)*Elec_emissions/1000+(T56-S56)*Gas_emissions</f>
        <v>16.574204692729609</v>
      </c>
      <c r="AB56" s="19">
        <v>4</v>
      </c>
      <c r="AC56" s="14" t="s">
        <v>25</v>
      </c>
      <c r="AD56" s="13">
        <v>661</v>
      </c>
      <c r="AE56" s="13">
        <v>541</v>
      </c>
      <c r="AF56" s="39">
        <v>29.264911058871895</v>
      </c>
      <c r="AG56" s="40">
        <v>16.430082333948118</v>
      </c>
      <c r="AH56" s="40">
        <v>283.48757468750779</v>
      </c>
      <c r="AI56" s="39">
        <v>1973.1679297387427</v>
      </c>
      <c r="AJ56" s="41">
        <f t="shared" si="37"/>
        <v>-0.43857398709000334</v>
      </c>
      <c r="AK56" s="42">
        <f t="shared" si="32"/>
        <v>5.9603330301646995</v>
      </c>
      <c r="AL56" s="51">
        <f>kWh_in_MMBtu*(AI56-AH56)*Elec_source_E+(AG56-AF56)*Gas_source_E</f>
        <v>4.0995235646721806</v>
      </c>
      <c r="AM56" s="52">
        <f>(AI56-AH56)*Elec_emissions/1000+(AG56-AF56)*Gas_emissions</f>
        <v>570.07541368069997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54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54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54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390</v>
      </c>
      <c r="F68" s="30">
        <v>30.250675654911952</v>
      </c>
      <c r="G68" s="30">
        <v>15.952199293970134</v>
      </c>
      <c r="H68" s="30">
        <v>269.93684407812657</v>
      </c>
      <c r="I68" s="30">
        <v>631</v>
      </c>
      <c r="J68" s="32">
        <f>(G68-F68)/F68</f>
        <v>-0.472666347160418</v>
      </c>
      <c r="K68" s="36">
        <f t="shared" ref="K68:K71" si="38">(I68-H68)/H68</f>
        <v>1.337583823190037</v>
      </c>
      <c r="L68" s="49">
        <f>kWh_in_MMBtu*(I68-H68)*Elec_source_E+(G68-F68)*Gas_source_E</f>
        <v>-11.71984644923743</v>
      </c>
      <c r="M68" s="50">
        <f>(I68-H68)*Elec_emissions/1000+(G68-F68)*Gas_emissions</f>
        <v>-1576.8901963480434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23.72768280029128</v>
      </c>
      <c r="U68" s="30">
        <v>322.08616407049522</v>
      </c>
      <c r="V68" s="30">
        <v>3354.3128282270118</v>
      </c>
      <c r="W68" s="32">
        <f>(T68-S68)/S68</f>
        <v>-0.45173308043747307</v>
      </c>
      <c r="X68" s="36">
        <f t="shared" ref="X68:X71" si="39">(V68-U68)/U68</f>
        <v>9.4143338100448517</v>
      </c>
      <c r="Y68" s="49">
        <f>kWh_in_MMBtu*(V68-U68)*Elec_source_E+(T68-S68)*Gas_source_E</f>
        <v>11.153181716232783</v>
      </c>
      <c r="Z68" s="50">
        <f>(V68-U68)*Elec_emissions/1000+(T68-S68)*Gas_emissions</f>
        <v>1535.0180355001248</v>
      </c>
      <c r="AB68" s="16">
        <v>1</v>
      </c>
      <c r="AC68" s="17" t="s">
        <v>22</v>
      </c>
      <c r="AD68" s="18">
        <v>374</v>
      </c>
      <c r="AE68" s="18">
        <v>270</v>
      </c>
      <c r="AF68" s="30">
        <v>24.460926344090481</v>
      </c>
      <c r="AG68" s="30">
        <v>12.496428846716283</v>
      </c>
      <c r="AH68" s="30">
        <v>246.7593685259628</v>
      </c>
      <c r="AI68" s="30">
        <v>2124.8444462239431</v>
      </c>
      <c r="AJ68" s="32">
        <f>(AG68-AF68)/AF68</f>
        <v>-0.48912691731581553</v>
      </c>
      <c r="AK68" s="36">
        <f t="shared" ref="AK68:AK71" si="40">(AI68-AH68)/AH68</f>
        <v>7.6109980703746913</v>
      </c>
      <c r="AL68" s="49">
        <f>kWh_in_MMBtu*(AI68-AH68)*Elec_source_E+(AG68-AF68)*Gas_source_E</f>
        <v>7.0652198054172182</v>
      </c>
      <c r="AM68" s="50">
        <f>(AI68-AH68)*Elec_emissions/1000+(AG68-AF68)*Gas_emissions</f>
        <v>971.95457085885596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417</v>
      </c>
      <c r="F69" s="30">
        <v>30.990112725289091</v>
      </c>
      <c r="G69" s="31">
        <v>16.513011870492178</v>
      </c>
      <c r="H69" s="31">
        <v>274.97325547977755</v>
      </c>
      <c r="I69" s="30">
        <v>650</v>
      </c>
      <c r="J69" s="37">
        <f t="shared" ref="J69:J71" si="43">(G69-F69)/F69</f>
        <v>-0.46715224894884155</v>
      </c>
      <c r="K69" s="38">
        <f t="shared" si="38"/>
        <v>1.3638662562505217</v>
      </c>
      <c r="L69" s="49">
        <f>kWh_in_MMBtu*(I69-H69)*Elec_source_E+(G69-F69)*Gas_source_E</f>
        <v>-11.765054877051538</v>
      </c>
      <c r="M69" s="50">
        <f>(I69-H69)*Elec_emissions/1000+(G69-F69)*Gas_emissions</f>
        <v>-1582.8449391227427</v>
      </c>
      <c r="O69" s="16">
        <v>2</v>
      </c>
      <c r="P69" s="17" t="s">
        <v>23</v>
      </c>
      <c r="Q69" s="18">
        <v>441</v>
      </c>
      <c r="R69" s="18">
        <v>140</v>
      </c>
      <c r="S69" s="30">
        <v>43.076931986455378</v>
      </c>
      <c r="T69" s="31">
        <v>24.589233670568891</v>
      </c>
      <c r="U69" s="31">
        <v>323.10876037093965</v>
      </c>
      <c r="V69" s="30">
        <v>3222.2818876497154</v>
      </c>
      <c r="W69" s="37">
        <f t="shared" ref="W69:W71" si="44">(T69-S69)/S69</f>
        <v>-0.42917862213816782</v>
      </c>
      <c r="X69" s="38">
        <f t="shared" si="39"/>
        <v>8.9727468978260703</v>
      </c>
      <c r="Y69" s="49">
        <f>kWh_in_MMBtu*(V69-U69)*Elec_source_E+(T69-S69)*Gas_source_E</f>
        <v>10.886559972977032</v>
      </c>
      <c r="Z69" s="50">
        <f>(V69-U69)*Elec_emissions/1000+(T69-S69)*Gas_emissions</f>
        <v>1497.7060746280267</v>
      </c>
      <c r="AB69" s="16">
        <v>2</v>
      </c>
      <c r="AC69" s="17" t="s">
        <v>23</v>
      </c>
      <c r="AD69" s="18">
        <v>374</v>
      </c>
      <c r="AE69" s="18">
        <v>277</v>
      </c>
      <c r="AF69" s="30">
        <v>24.881251004844056</v>
      </c>
      <c r="AG69" s="31">
        <v>12.43116691738482</v>
      </c>
      <c r="AH69" s="31">
        <v>250.64484145536349</v>
      </c>
      <c r="AI69" s="30">
        <v>2208.6159144455614</v>
      </c>
      <c r="AJ69" s="37">
        <f t="shared" ref="AJ69:AJ71" si="45">(AG69-AF69)/AF69</f>
        <v>-0.5003801490944072</v>
      </c>
      <c r="AK69" s="38">
        <f t="shared" si="40"/>
        <v>7.811734969773501</v>
      </c>
      <c r="AL69" s="49">
        <f>kWh_in_MMBtu*(AI69-AH69)*Elec_source_E+(AG69-AF69)*Gas_source_E</f>
        <v>7.3911789661292726</v>
      </c>
      <c r="AM69" s="50">
        <f>(AI69-AH69)*Elec_emissions/1000+(AG69-AF69)*Gas_emissions</f>
        <v>1016.7275792712398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531</v>
      </c>
      <c r="F70" s="30">
        <v>34.007730243437663</v>
      </c>
      <c r="G70" s="31">
        <v>20.760707884332842</v>
      </c>
      <c r="H70" s="31">
        <v>296.36554085021959</v>
      </c>
      <c r="I70" s="30">
        <v>845</v>
      </c>
      <c r="J70" s="37">
        <f t="shared" si="43"/>
        <v>-0.38952974115821937</v>
      </c>
      <c r="K70" s="38">
        <f t="shared" si="38"/>
        <v>1.8512086714799791</v>
      </c>
      <c r="L70" s="49">
        <f>kWh_in_MMBtu*(I70-H70)*Elec_source_E+(G70-F70)*Gas_source_E</f>
        <v>-8.5656488588754236</v>
      </c>
      <c r="M70" s="50">
        <f>(I70-H70)*Elec_emissions/1000+(G70-F70)*Gas_emissions</f>
        <v>-1149.597783184628</v>
      </c>
      <c r="O70" s="16">
        <v>3</v>
      </c>
      <c r="P70" s="17" t="s">
        <v>24</v>
      </c>
      <c r="Q70" s="18">
        <v>441</v>
      </c>
      <c r="R70" s="18">
        <v>215</v>
      </c>
      <c r="S70" s="30">
        <v>44.325494510431369</v>
      </c>
      <c r="T70" s="31">
        <v>29.877932628913623</v>
      </c>
      <c r="U70" s="31">
        <v>342.01433880185704</v>
      </c>
      <c r="V70" s="30">
        <v>2467.8901011892663</v>
      </c>
      <c r="W70" s="37">
        <f t="shared" si="44"/>
        <v>-0.32594248617164823</v>
      </c>
      <c r="X70" s="38">
        <f t="shared" si="39"/>
        <v>6.215750397584987</v>
      </c>
      <c r="Y70" s="49">
        <f>kWh_in_MMBtu*(V70-U70)*Elec_source_E+(T70-S70)*Gas_source_E</f>
        <v>7.0114928200345314</v>
      </c>
      <c r="Z70" s="50">
        <f>(V70-U70)*Elec_emissions/1000+(T70-S70)*Gas_emissions</f>
        <v>967.23176192818437</v>
      </c>
      <c r="AB70" s="16">
        <v>3</v>
      </c>
      <c r="AC70" s="17" t="s">
        <v>24</v>
      </c>
      <c r="AD70" s="18">
        <v>374</v>
      </c>
      <c r="AE70" s="18">
        <v>316</v>
      </c>
      <c r="AF70" s="30">
        <v>26.987732403552727</v>
      </c>
      <c r="AG70" s="31">
        <v>14.557532820773128</v>
      </c>
      <c r="AH70" s="31">
        <v>265.30702325654249</v>
      </c>
      <c r="AI70" s="30">
        <v>2094.4911038738842</v>
      </c>
      <c r="AJ70" s="37">
        <f t="shared" si="45"/>
        <v>-0.46058703254161726</v>
      </c>
      <c r="AK70" s="38">
        <f t="shared" si="40"/>
        <v>6.894593509680992</v>
      </c>
      <c r="AL70" s="49">
        <f>kWh_in_MMBtu*(AI70-AH70)*Elec_source_E+(AG70-AF70)*Gas_source_E</f>
        <v>6.0340771431287337</v>
      </c>
      <c r="AM70" s="50">
        <f>(AI70-AH70)*Elec_emissions/1000+(AG70-AF70)*Gas_emissions</f>
        <v>832.3943145490141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733</v>
      </c>
      <c r="F71" s="39">
        <v>41.93023566152231</v>
      </c>
      <c r="G71" s="40">
        <v>29.483439285123595</v>
      </c>
      <c r="H71" s="40">
        <v>338.91021077009282</v>
      </c>
      <c r="I71" s="39">
        <v>1144</v>
      </c>
      <c r="J71" s="41">
        <f t="shared" si="43"/>
        <v>-0.29684537136576694</v>
      </c>
      <c r="K71" s="42">
        <f t="shared" si="38"/>
        <v>2.375525326901577</v>
      </c>
      <c r="L71" s="51">
        <f>kWh_in_MMBtu*(I71-H71)*Elec_source_E+(G71-F71)*Gas_source_E</f>
        <v>-4.9478268354348405</v>
      </c>
      <c r="M71" s="52">
        <f>(I71-H71)*Elec_emissions/1000+(G71-F71)*Gas_emissions</f>
        <v>-659.07851379032604</v>
      </c>
      <c r="O71" s="19">
        <v>4</v>
      </c>
      <c r="P71" s="14" t="s">
        <v>25</v>
      </c>
      <c r="Q71" s="13">
        <v>441</v>
      </c>
      <c r="R71" s="13">
        <v>406</v>
      </c>
      <c r="S71" s="39">
        <v>54.060541382782979</v>
      </c>
      <c r="T71" s="40">
        <v>42.798580773444769</v>
      </c>
      <c r="U71" s="40">
        <v>399.33537490055147</v>
      </c>
      <c r="V71" s="39">
        <v>1711.3210613831573</v>
      </c>
      <c r="W71" s="41">
        <f t="shared" si="44"/>
        <v>-0.20832126947446519</v>
      </c>
      <c r="X71" s="42">
        <f t="shared" si="39"/>
        <v>3.2854231529308824</v>
      </c>
      <c r="Y71" s="51">
        <f>kWh_in_MMBtu*(V71-U71)*Elec_source_E+(T71-S71)*Gas_source_E</f>
        <v>1.7704023258690142</v>
      </c>
      <c r="Z71" s="52">
        <f>(V71-U71)*Elec_emissions/1000+(T71-S71)*Gas_emissions</f>
        <v>252.11897857299209</v>
      </c>
      <c r="AB71" s="19">
        <v>4</v>
      </c>
      <c r="AC71" s="14" t="s">
        <v>25</v>
      </c>
      <c r="AD71" s="13">
        <v>374</v>
      </c>
      <c r="AE71" s="13">
        <v>327</v>
      </c>
      <c r="AF71" s="39">
        <v>26.869366784360711</v>
      </c>
      <c r="AG71" s="40">
        <v>12.951489914302799</v>
      </c>
      <c r="AH71" s="40">
        <v>263.88691830230664</v>
      </c>
      <c r="AI71" s="39">
        <v>2169.2111152678499</v>
      </c>
      <c r="AJ71" s="41">
        <f t="shared" si="45"/>
        <v>-0.51798306159409746</v>
      </c>
      <c r="AK71" s="42">
        <f t="shared" si="40"/>
        <v>7.2202298212555567</v>
      </c>
      <c r="AL71" s="51">
        <f>kWh_in_MMBtu*(AI71-AH71)*Elec_source_E+(AG71-AF71)*Gas_source_E</f>
        <v>5.2276545760470672</v>
      </c>
      <c r="AM71" s="52">
        <f>(AI71-AH71)*Elec_emissions/1000+(AG71-AF71)*Gas_emissions</f>
        <v>724.41348248938698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BM71"/>
  <sheetViews>
    <sheetView topLeftCell="AT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55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55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55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55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55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4419</v>
      </c>
      <c r="F8" s="30">
        <v>33.080146573198803</v>
      </c>
      <c r="G8" s="30">
        <v>24.352872467864042</v>
      </c>
      <c r="H8" s="30">
        <v>286.29270143947798</v>
      </c>
      <c r="I8" s="30">
        <v>1132.2523286240848</v>
      </c>
      <c r="J8" s="32">
        <f>(G8-F8)/F8</f>
        <v>-0.26382211112708642</v>
      </c>
      <c r="K8" s="36">
        <f>(I8-H8)/H8</f>
        <v>2.9548766801637871</v>
      </c>
      <c r="L8" s="49">
        <f>kWh_in_MMBtu*(I8-H8)*Elec_source_E+(G8-F8)*Gas_source_E</f>
        <v>-0.45600066239287784</v>
      </c>
      <c r="M8" s="50">
        <f>(I8-H8)*Elec_emissions/1000+(G8-F8)*Gas_emissions</f>
        <v>-52.883995557791422</v>
      </c>
      <c r="N8" s="6"/>
      <c r="O8" s="16">
        <v>1</v>
      </c>
      <c r="P8" s="17" t="s">
        <v>22</v>
      </c>
      <c r="Q8" s="18">
        <v>7241</v>
      </c>
      <c r="R8" s="18">
        <v>3866</v>
      </c>
      <c r="S8" s="30">
        <v>31.200960387584725</v>
      </c>
      <c r="T8" s="30">
        <v>22.980819320293378</v>
      </c>
      <c r="U8" s="30">
        <v>275.99389468915956</v>
      </c>
      <c r="V8" s="30">
        <v>1066.7252170047125</v>
      </c>
      <c r="W8" s="32">
        <f>(T8-S8)/S8</f>
        <v>-0.26345795017778523</v>
      </c>
      <c r="X8" s="36">
        <f>(V8-U8)/U8</f>
        <v>2.8650319356017664</v>
      </c>
      <c r="Y8" s="49">
        <f>kWh_in_MMBtu*(V8-U8)*Elec_source_E+(T8-S8)*Gas_source_E</f>
        <v>-0.49449233226072131</v>
      </c>
      <c r="Z8" s="50">
        <f>(V8-U8)*Elec_emissions/1000+(T8-S8)*Gas_emissions</f>
        <v>-58.637394245014093</v>
      </c>
      <c r="AA8" s="6"/>
      <c r="AB8" s="16">
        <v>1</v>
      </c>
      <c r="AC8" s="17" t="s">
        <v>22</v>
      </c>
      <c r="AD8" s="18">
        <v>2476</v>
      </c>
      <c r="AE8" s="18">
        <v>437</v>
      </c>
      <c r="AF8" s="30">
        <v>41.992101441356851</v>
      </c>
      <c r="AG8" s="30">
        <v>29.469912896208069</v>
      </c>
      <c r="AH8" s="30">
        <v>325.8570282598406</v>
      </c>
      <c r="AI8" s="30">
        <v>1663.5395799020162</v>
      </c>
      <c r="AJ8" s="32">
        <f>(AG8-AF8)/AF8</f>
        <v>-0.29820342672386546</v>
      </c>
      <c r="AK8" s="36">
        <f>(AI8-AH8)/AH8</f>
        <v>4.1051210673151362</v>
      </c>
      <c r="AL8" s="49">
        <f>kWh_in_MMBtu*(AI8-AH8)*Elec_source_E+(AG8-AF8)*Gas_source_E</f>
        <v>0.67186100106122559</v>
      </c>
      <c r="AM8" s="50">
        <f>(AI8-AH8)*Elec_emissions/1000+(AG8-AF8)*Gas_emissions</f>
        <v>104.22871395085212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48.830876147450461</v>
      </c>
      <c r="AU8" s="30">
        <v>474.40163350977679</v>
      </c>
      <c r="AV8" s="30">
        <v>1393.2119388726546</v>
      </c>
      <c r="AW8" s="32">
        <f>(AT8-AS8)/AS8</f>
        <v>-0.19178544895241673</v>
      </c>
      <c r="AX8" s="36">
        <f>(AV8-AU8)/AU8</f>
        <v>1.9367772799710279</v>
      </c>
      <c r="AY8" s="49">
        <f>kWh_in_MMBtu*(AV8-AU8)*Elec_source_E+(AT8-AS8)*Gas_source_E</f>
        <v>-2.7935359507914406</v>
      </c>
      <c r="AZ8" s="50">
        <f>(AV8-AU8)*Elec_emissions/1000+(AT8-AS8)*Gas_emissions</f>
        <v>-367.38783361585706</v>
      </c>
      <c r="BA8" s="6"/>
      <c r="BB8" s="16">
        <v>1</v>
      </c>
      <c r="BC8" s="17" t="s">
        <v>22</v>
      </c>
      <c r="BD8" s="18">
        <v>72</v>
      </c>
      <c r="BE8" s="18">
        <v>10</v>
      </c>
      <c r="BF8" s="30">
        <v>80.33763010265109</v>
      </c>
      <c r="BG8" s="30">
        <v>71.707113596415311</v>
      </c>
      <c r="BH8" s="30">
        <v>544.89562911736016</v>
      </c>
      <c r="BI8" s="30">
        <v>481.60893119396144</v>
      </c>
      <c r="BJ8" s="32">
        <f>(BG8-BF8)/BF8</f>
        <v>-0.10742806945149079</v>
      </c>
      <c r="BK8" s="36">
        <f>(BI8-BH8)/BH8</f>
        <v>-0.11614462392717774</v>
      </c>
      <c r="BL8" s="49">
        <f>kWh_in_MMBtu*(BI8-BH8)*Elec_source_E+(BG8-BF8)*Gas_source_E</f>
        <v>-10.084801727460713</v>
      </c>
      <c r="BM8" s="50">
        <f>(BI8-BH8)*Elec_emissions/1000+(BG8-BF8)*Gas_emissions</f>
        <v>-1360.7047851972811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4836</v>
      </c>
      <c r="F9" s="30">
        <v>33.617929191631518</v>
      </c>
      <c r="G9" s="31">
        <v>25.083632063534626</v>
      </c>
      <c r="H9" s="31">
        <v>289.99807206983127</v>
      </c>
      <c r="I9" s="30">
        <v>1051.4122604240167</v>
      </c>
      <c r="J9" s="37">
        <f t="shared" ref="J9:J11" si="0">(G9-F9)/F9</f>
        <v>-0.25386147610249971</v>
      </c>
      <c r="K9" s="38">
        <f t="shared" ref="K9:K11" si="1">(I9-H9)/H9</f>
        <v>2.6255836217105526</v>
      </c>
      <c r="L9" s="49">
        <f>kWh_in_MMBtu*(I9-H9)*Elec_source_E+(G9-F9)*Gas_source_E</f>
        <v>-1.1507876666078793</v>
      </c>
      <c r="M9" s="50">
        <f>(I9-H9)*Elec_emissions/1000+(G9-F9)*Gas_emissions</f>
        <v>-147.44544796325772</v>
      </c>
      <c r="N9" s="6"/>
      <c r="O9" s="16">
        <v>2</v>
      </c>
      <c r="P9" s="17" t="s">
        <v>23</v>
      </c>
      <c r="Q9" s="18">
        <v>7241</v>
      </c>
      <c r="R9" s="18">
        <v>4139</v>
      </c>
      <c r="S9" s="30">
        <v>31.621354283209996</v>
      </c>
      <c r="T9" s="31">
        <v>23.442432674233014</v>
      </c>
      <c r="U9" s="31">
        <v>279.17030205867121</v>
      </c>
      <c r="V9" s="30">
        <v>1008.4468588758485</v>
      </c>
      <c r="W9" s="37">
        <f t="shared" ref="W9:W11" si="2">(T9-S9)/S9</f>
        <v>-0.2586518444379135</v>
      </c>
      <c r="X9" s="38">
        <f t="shared" ref="X9:X11" si="3">(V9-U9)/U9</f>
        <v>2.6122999167150329</v>
      </c>
      <c r="Y9" s="49">
        <f>kWh_in_MMBtu*(V9-U9)*Elec_source_E+(T9-S9)*Gas_source_E</f>
        <v>-1.1074894402739508</v>
      </c>
      <c r="Z9" s="50">
        <f>(V9-U9)*Elec_emissions/1000+(T9-S9)*Gas_emissions</f>
        <v>-141.93336290744037</v>
      </c>
      <c r="AA9" s="6"/>
      <c r="AB9" s="16">
        <v>2</v>
      </c>
      <c r="AC9" s="17" t="s">
        <v>23</v>
      </c>
      <c r="AD9" s="18">
        <v>2476</v>
      </c>
      <c r="AE9" s="18">
        <v>569</v>
      </c>
      <c r="AF9" s="30">
        <v>40.626659541407953</v>
      </c>
      <c r="AG9" s="31">
        <v>30.178264654354606</v>
      </c>
      <c r="AH9" s="31">
        <v>319.63326425897611</v>
      </c>
      <c r="AI9" s="30">
        <v>1331.0056928388453</v>
      </c>
      <c r="AJ9" s="37">
        <f t="shared" ref="AJ9:AJ11" si="4">(AG9-AF9)/AF9</f>
        <v>-0.25718075286017594</v>
      </c>
      <c r="AK9" s="38">
        <f t="shared" ref="AK9:AK11" si="5">(AI9-AH9)/AH9</f>
        <v>3.1641651281965006</v>
      </c>
      <c r="AL9" s="49">
        <f>kWh_in_MMBtu*(AI9-AH9)*Elec_source_E+(AG9-AF9)*Gas_source_E</f>
        <v>-0.56113547730501701</v>
      </c>
      <c r="AM9" s="50">
        <f>(AI9-AH9)*Elec_emissions/1000+(AG9-AF9)*Gas_emissions</f>
        <v>-65.378537241712138</v>
      </c>
      <c r="AO9" s="16">
        <v>2</v>
      </c>
      <c r="AP9" s="17" t="s">
        <v>23</v>
      </c>
      <c r="AQ9" s="18">
        <v>211</v>
      </c>
      <c r="AR9" s="18">
        <v>115</v>
      </c>
      <c r="AS9" s="30">
        <v>63.237551545188019</v>
      </c>
      <c r="AT9" s="31">
        <v>51.846078828749199</v>
      </c>
      <c r="AU9" s="31">
        <v>486.90243828645021</v>
      </c>
      <c r="AV9" s="30">
        <v>1267.4541884860128</v>
      </c>
      <c r="AW9" s="37">
        <f t="shared" ref="AW9:AW11" si="6">(AT9-AS9)/AS9</f>
        <v>-0.18013778898916966</v>
      </c>
      <c r="AX9" s="38">
        <f t="shared" ref="AX9:AX11" si="7">(AV9-AU9)/AU9</f>
        <v>1.6030968194502142</v>
      </c>
      <c r="AY9" s="49">
        <f>kWh_in_MMBtu*(AV9-AU9)*Elec_source_E+(AT9-AS9)*Gas_source_E</f>
        <v>-4.060224937194878</v>
      </c>
      <c r="AZ9" s="50">
        <f>(AV9-AU9)*Elec_emissions/1000+(AT9-AS9)*Gas_emissions</f>
        <v>-539.62424452634241</v>
      </c>
      <c r="BA9" s="6"/>
      <c r="BB9" s="16">
        <v>2</v>
      </c>
      <c r="BC9" s="17" t="s">
        <v>23</v>
      </c>
      <c r="BD9" s="18">
        <v>72</v>
      </c>
      <c r="BE9" s="18">
        <v>13</v>
      </c>
      <c r="BF9" s="30">
        <v>100.51019121279415</v>
      </c>
      <c r="BG9" s="31">
        <v>87.883397459162751</v>
      </c>
      <c r="BH9" s="31">
        <v>698.43758019694064</v>
      </c>
      <c r="BI9" s="30">
        <v>582.20550939963425</v>
      </c>
      <c r="BJ9" s="37">
        <f t="shared" ref="BJ9:BJ11" si="8">(BG9-BF9)/BF9</f>
        <v>-0.12562699962333881</v>
      </c>
      <c r="BK9" s="38">
        <f t="shared" ref="BK9:BK11" si="9">(BI9-BH9)/BH9</f>
        <v>-0.1664172634647352</v>
      </c>
      <c r="BL9" s="49">
        <f>kWh_in_MMBtu*(BI9-BH9)*Elec_source_E+(BG9-BF9)*Gas_source_E</f>
        <v>-15.007569850630404</v>
      </c>
      <c r="BM9" s="50">
        <f>(BI9-BH9)*Elec_emissions/1000+(BG9-BF9)*Gas_emissions</f>
        <v>-2025.1401127230997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6321</v>
      </c>
      <c r="F10" s="30">
        <v>35.096672984358307</v>
      </c>
      <c r="G10" s="31">
        <v>26.707611742627279</v>
      </c>
      <c r="H10" s="31">
        <v>299.81054660604434</v>
      </c>
      <c r="I10" s="30">
        <v>1009.6485761164835</v>
      </c>
      <c r="J10" s="37">
        <f t="shared" si="0"/>
        <v>-0.23902725040261846</v>
      </c>
      <c r="K10" s="38">
        <f t="shared" si="1"/>
        <v>2.3676219450784606</v>
      </c>
      <c r="L10" s="49">
        <f>kWh_in_MMBtu*(I10-H10)*Elec_source_E+(G10-F10)*Gas_source_E</f>
        <v>-1.5446478557641026</v>
      </c>
      <c r="M10" s="50">
        <f>(I10-H10)*Elec_emissions/1000+(G10-F10)*Gas_emissions</f>
        <v>-201.08750762628279</v>
      </c>
      <c r="N10" s="6"/>
      <c r="O10" s="16">
        <v>3</v>
      </c>
      <c r="P10" s="17" t="s">
        <v>24</v>
      </c>
      <c r="Q10" s="18">
        <v>7241</v>
      </c>
      <c r="R10" s="18">
        <v>5157</v>
      </c>
      <c r="S10" s="30">
        <v>33.258547418890558</v>
      </c>
      <c r="T10" s="31">
        <v>25.195221038620243</v>
      </c>
      <c r="U10" s="31">
        <v>290.22559119506059</v>
      </c>
      <c r="V10" s="30">
        <v>973.16387431885232</v>
      </c>
      <c r="W10" s="37">
        <f t="shared" si="2"/>
        <v>-0.2424437326956263</v>
      </c>
      <c r="X10" s="38">
        <f t="shared" si="3"/>
        <v>2.3531290962718341</v>
      </c>
      <c r="Y10" s="49">
        <f>kWh_in_MMBtu*(V10-U10)*Elec_source_E+(T10-S10)*Gas_source_E</f>
        <v>-1.4775818639616443</v>
      </c>
      <c r="Z10" s="50">
        <f>(V10-U10)*Elec_emissions/1000+(T10-S10)*Gas_emissions</f>
        <v>-192.31671423774299</v>
      </c>
      <c r="AA10" s="6"/>
      <c r="AB10" s="16">
        <v>3</v>
      </c>
      <c r="AC10" s="17" t="s">
        <v>24</v>
      </c>
      <c r="AD10" s="18">
        <v>2476</v>
      </c>
      <c r="AE10" s="18">
        <v>995</v>
      </c>
      <c r="AF10" s="30">
        <v>38.174064886243599</v>
      </c>
      <c r="AG10" s="31">
        <v>28.613309895217093</v>
      </c>
      <c r="AH10" s="31">
        <v>308.90975875127185</v>
      </c>
      <c r="AI10" s="30">
        <v>1182.4337284930509</v>
      </c>
      <c r="AJ10" s="37">
        <f t="shared" si="4"/>
        <v>-0.25045158328087347</v>
      </c>
      <c r="AK10" s="38">
        <f t="shared" si="5"/>
        <v>2.8277642418060469</v>
      </c>
      <c r="AL10" s="49">
        <f>kWh_in_MMBtu*(AI10-AH10)*Elec_source_E+(AG10-AF10)*Gas_source_E</f>
        <v>-1.0693947448664538</v>
      </c>
      <c r="AM10" s="50">
        <f>(AI10-AH10)*Elec_emissions/1000+(AG10-AF10)*Gas_emissions</f>
        <v>-135.32713167634961</v>
      </c>
      <c r="AO10" s="16">
        <v>3</v>
      </c>
      <c r="AP10" s="17" t="s">
        <v>24</v>
      </c>
      <c r="AQ10" s="18">
        <v>211</v>
      </c>
      <c r="AR10" s="18">
        <v>149</v>
      </c>
      <c r="AS10" s="30">
        <v>68.49376134342107</v>
      </c>
      <c r="AT10" s="31">
        <v>57.45233696401467</v>
      </c>
      <c r="AU10" s="31">
        <v>511.54177435533364</v>
      </c>
      <c r="AV10" s="30">
        <v>1174.4176211246527</v>
      </c>
      <c r="AW10" s="37">
        <f t="shared" si="6"/>
        <v>-0.16120335871242011</v>
      </c>
      <c r="AX10" s="38">
        <f t="shared" si="7"/>
        <v>1.2958391279083763</v>
      </c>
      <c r="AY10" s="49">
        <f>kWh_in_MMBtu*(AV10-AU10)*Elec_source_E+(AT10-AS10)*Gas_source_E</f>
        <v>-4.9384943837749162</v>
      </c>
      <c r="AZ10" s="50">
        <f>(AV10-AU10)*Elec_emissions/1000+(AT10-AS10)*Gas_emissions</f>
        <v>-659.26790257015102</v>
      </c>
      <c r="BA10" s="6"/>
      <c r="BB10" s="16">
        <v>3</v>
      </c>
      <c r="BC10" s="17" t="s">
        <v>24</v>
      </c>
      <c r="BD10" s="18">
        <v>72</v>
      </c>
      <c r="BE10" s="18">
        <v>20</v>
      </c>
      <c r="BF10" s="30">
        <v>107.14879464637605</v>
      </c>
      <c r="BG10" s="31">
        <v>92.820868780134333</v>
      </c>
      <c r="BH10" s="31">
        <v>741.20784837094595</v>
      </c>
      <c r="BI10" s="30">
        <v>593.63821859014911</v>
      </c>
      <c r="BJ10" s="37">
        <f t="shared" si="8"/>
        <v>-0.1337198977695295</v>
      </c>
      <c r="BK10" s="38">
        <f t="shared" si="9"/>
        <v>-0.19909345280831933</v>
      </c>
      <c r="BL10" s="49">
        <f>kWh_in_MMBtu*(BI10-BH10)*Elec_source_E+(BG10-BF10)*Gas_source_E</f>
        <v>-17.197299475507176</v>
      </c>
      <c r="BM10" s="50">
        <f>(BI10-BH10)*Elec_emissions/1000+(BG10-BF10)*Gas_emissions</f>
        <v>-2320.7713440388106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8436</v>
      </c>
      <c r="F11" s="39">
        <v>39.933696355248529</v>
      </c>
      <c r="G11" s="40">
        <v>31.0973147804714</v>
      </c>
      <c r="H11" s="40">
        <v>324.99432671025897</v>
      </c>
      <c r="I11" s="39">
        <v>1064.4725558037055</v>
      </c>
      <c r="J11" s="41">
        <f t="shared" si="0"/>
        <v>-0.22127632504061331</v>
      </c>
      <c r="K11" s="42">
        <f t="shared" si="1"/>
        <v>2.2753573472459747</v>
      </c>
      <c r="L11" s="51">
        <f>kWh_in_MMBtu*(I11-H11)*Elec_source_E+(G11-F11)*Gas_source_E</f>
        <v>-1.7149030943382009</v>
      </c>
      <c r="M11" s="52">
        <f>(I11-H11)*Elec_emissions/1000+(G11-F11)*Gas_emissions</f>
        <v>-223.74674639036652</v>
      </c>
      <c r="N11" s="6"/>
      <c r="O11" s="19">
        <v>4</v>
      </c>
      <c r="P11" s="14" t="s">
        <v>25</v>
      </c>
      <c r="Q11" s="13">
        <v>7241</v>
      </c>
      <c r="R11" s="13">
        <v>6867</v>
      </c>
      <c r="S11" s="39">
        <v>38.729486941191034</v>
      </c>
      <c r="T11" s="40">
        <v>30.350128919296186</v>
      </c>
      <c r="U11" s="40">
        <v>317.96878150378433</v>
      </c>
      <c r="V11" s="39">
        <v>1027.9275366404431</v>
      </c>
      <c r="W11" s="41">
        <f t="shared" si="2"/>
        <v>-0.21635602957040259</v>
      </c>
      <c r="X11" s="42">
        <f t="shared" si="3"/>
        <v>2.2327938981274147</v>
      </c>
      <c r="Y11" s="51">
        <f>kWh_in_MMBtu*(V11-U11)*Elec_source_E+(T11-S11)*Gas_source_E</f>
        <v>-1.532778874093486</v>
      </c>
      <c r="Z11" s="52">
        <f>(V11-U11)*Elec_emissions/1000+(T11-S11)*Gas_emissions</f>
        <v>-199.48559924984102</v>
      </c>
      <c r="AA11" s="6"/>
      <c r="AB11" s="19">
        <v>4</v>
      </c>
      <c r="AC11" s="14" t="s">
        <v>25</v>
      </c>
      <c r="AD11" s="13">
        <v>2476</v>
      </c>
      <c r="AE11" s="13">
        <v>1329</v>
      </c>
      <c r="AF11" s="39">
        <v>36.988236899816407</v>
      </c>
      <c r="AG11" s="40">
        <v>26.457182439647383</v>
      </c>
      <c r="AH11" s="40">
        <v>306.52348868319194</v>
      </c>
      <c r="AI11" s="39">
        <v>1237.1669702285558</v>
      </c>
      <c r="AJ11" s="41">
        <f t="shared" si="4"/>
        <v>-0.28471361013212543</v>
      </c>
      <c r="AK11" s="42">
        <f t="shared" si="5"/>
        <v>3.0361245252145506</v>
      </c>
      <c r="AL11" s="51">
        <f>kWh_in_MMBtu*(AI11-AH11)*Elec_source_E+(AG11-AF11)*Gas_source_E</f>
        <v>-1.5155074820137937</v>
      </c>
      <c r="AM11" s="52">
        <f>(AI11-AH11)*Elec_emissions/1000+(AG11-AF11)*Gas_emissions</f>
        <v>-194.90938347788756</v>
      </c>
      <c r="AO11" s="19">
        <v>4</v>
      </c>
      <c r="AP11" s="14" t="s">
        <v>25</v>
      </c>
      <c r="AQ11" s="13">
        <v>211</v>
      </c>
      <c r="AR11" s="13">
        <v>204</v>
      </c>
      <c r="AS11" s="39">
        <v>89.681780926833383</v>
      </c>
      <c r="AT11" s="40">
        <v>77.534522617453277</v>
      </c>
      <c r="AU11" s="40">
        <v>619.04557963901459</v>
      </c>
      <c r="AV11" s="39">
        <v>1248.4483669324634</v>
      </c>
      <c r="AW11" s="41">
        <f t="shared" si="6"/>
        <v>-0.13544845099909883</v>
      </c>
      <c r="AX11" s="42">
        <f t="shared" si="7"/>
        <v>1.0167309290221793</v>
      </c>
      <c r="AY11" s="51">
        <f>kWh_in_MMBtu*(AV11-AU11)*Elec_source_E+(AT11-AS11)*Gas_source_E</f>
        <v>-6.502211365892121</v>
      </c>
      <c r="AZ11" s="52">
        <f>(AV11-AU11)*Elec_emissions/1000+(AT11-AS11)*Gas_emissions</f>
        <v>-870.49531875420109</v>
      </c>
      <c r="BA11" s="6"/>
      <c r="BB11" s="19">
        <v>4</v>
      </c>
      <c r="BC11" s="14" t="s">
        <v>25</v>
      </c>
      <c r="BD11" s="13">
        <v>72</v>
      </c>
      <c r="BE11" s="13">
        <v>36</v>
      </c>
      <c r="BF11" s="39">
        <v>96.467374410830701</v>
      </c>
      <c r="BG11" s="40">
        <v>81.777058972161711</v>
      </c>
      <c r="BH11" s="40">
        <v>680.70841208183504</v>
      </c>
      <c r="BI11" s="39">
        <v>617.60323228261268</v>
      </c>
      <c r="BJ11" s="41">
        <f t="shared" si="8"/>
        <v>-0.15228273318714539</v>
      </c>
      <c r="BK11" s="42">
        <f t="shared" si="9"/>
        <v>-9.2705156391744176E-2</v>
      </c>
      <c r="BL11" s="51">
        <f>kWh_in_MMBtu*(BI11-BH11)*Elec_source_E+(BG11-BF11)*Gas_source_E</f>
        <v>-16.68803925559191</v>
      </c>
      <c r="BM11" s="52">
        <f>(BI11-BH11)*Elec_emissions/1000+(BG11-BF11)*Gas_emissions</f>
        <v>-2251.2313009124109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55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55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55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55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55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1571</v>
      </c>
      <c r="F23" s="30">
        <v>43.684330893937656</v>
      </c>
      <c r="G23" s="30">
        <v>32.773516135469897</v>
      </c>
      <c r="H23" s="30">
        <v>321.61990665454186</v>
      </c>
      <c r="I23" s="30">
        <v>1336.720068433759</v>
      </c>
      <c r="J23" s="32">
        <f>(G23-F23)/F23</f>
        <v>-0.24976495084606914</v>
      </c>
      <c r="K23" s="36">
        <f t="shared" ref="K23:K26" si="10">(I23-H23)/H23</f>
        <v>3.1562106100278045</v>
      </c>
      <c r="L23" s="49">
        <f>kWh_in_MMBtu*(I23-H23)*Elec_source_E+(G23-F23)*Gas_source_E</f>
        <v>-1.0252645351552747</v>
      </c>
      <c r="M23" s="50">
        <f>(I23-H23)*Elec_emissions/1000+(G23-F23)*Gas_emissions</f>
        <v>-127.93413426777875</v>
      </c>
      <c r="N23" s="6"/>
      <c r="O23" s="16">
        <v>1</v>
      </c>
      <c r="P23" s="17" t="s">
        <v>22</v>
      </c>
      <c r="Q23" s="18">
        <v>3779</v>
      </c>
      <c r="R23" s="18">
        <v>1209</v>
      </c>
      <c r="S23" s="30">
        <v>41.826453716477523</v>
      </c>
      <c r="T23" s="30">
        <v>32.064846400963702</v>
      </c>
      <c r="U23" s="30">
        <v>308.36477473733436</v>
      </c>
      <c r="V23" s="30">
        <v>1155.113170209456</v>
      </c>
      <c r="W23" s="32">
        <f>(T23-S23)/S23</f>
        <v>-0.23338357542055346</v>
      </c>
      <c r="X23" s="36">
        <f t="shared" ref="X23:X26" si="11">(V23-U23)/U23</f>
        <v>2.7459310039331939</v>
      </c>
      <c r="Y23" s="49">
        <f>kWh_in_MMBtu*(V23-U23)*Elec_source_E+(T23-S23)*Gas_source_E</f>
        <v>-1.5749794160391648</v>
      </c>
      <c r="Z23" s="50">
        <f>(V23-U23)*Elec_emissions/1000+(T23-S23)*Gas_emissions</f>
        <v>-203.7841083640667</v>
      </c>
      <c r="AA23" s="6"/>
      <c r="AB23" s="16">
        <v>1</v>
      </c>
      <c r="AC23" s="17" t="s">
        <v>22</v>
      </c>
      <c r="AD23" s="18">
        <v>1341</v>
      </c>
      <c r="AE23" s="18">
        <v>308</v>
      </c>
      <c r="AF23" s="30">
        <v>46.691166501502003</v>
      </c>
      <c r="AG23" s="30">
        <v>31.800657666098921</v>
      </c>
      <c r="AH23" s="30">
        <v>343.86123163804473</v>
      </c>
      <c r="AI23" s="30">
        <v>1996.777378347341</v>
      </c>
      <c r="AJ23" s="32">
        <f>(AG23-AF23)/AF23</f>
        <v>-0.31891490299185543</v>
      </c>
      <c r="AK23" s="36">
        <f t="shared" ref="AK23:AK26" si="12">(AI23-AH23)/AH23</f>
        <v>4.8069278959868011</v>
      </c>
      <c r="AL23" s="49">
        <f>kWh_in_MMBtu*(AI23-AH23)*Elec_source_E+(AG23-AF23)*Gas_source_E</f>
        <v>1.4652396559964522</v>
      </c>
      <c r="AM23" s="50">
        <f>(AI23-AH23)*Elec_emissions/1000+(AG23-AF23)*Gas_emissions</f>
        <v>214.4352785110641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9</v>
      </c>
      <c r="BF23" s="30">
        <v>82.90071981419527</v>
      </c>
      <c r="BG23" s="30">
        <v>73.981785772616746</v>
      </c>
      <c r="BH23" s="30">
        <v>553.86257883334497</v>
      </c>
      <c r="BI23" s="30">
        <v>492.9165205164893</v>
      </c>
      <c r="BJ23" s="32">
        <f>(BG23-BF23)/BF23</f>
        <v>-0.10758572496799136</v>
      </c>
      <c r="BK23" s="36">
        <f t="shared" ref="BK23:BK26" si="14">(BI23-BH23)/BH23</f>
        <v>-0.11003823086447242</v>
      </c>
      <c r="BL23" s="49">
        <f>kWh_in_MMBtu*(BI23-BH23)*Elec_source_E+(BG23-BF23)*Gas_source_E</f>
        <v>-10.374118273359541</v>
      </c>
      <c r="BM23" s="50">
        <f>(BI23-BH23)*Elec_emissions/1000+(BG23-BF23)*Gas_emissions</f>
        <v>-1399.6988729047512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1854</v>
      </c>
      <c r="F24" s="30">
        <v>43.399577154590915</v>
      </c>
      <c r="G24" s="31">
        <v>33.469041462377611</v>
      </c>
      <c r="H24" s="31">
        <v>323.35339503653694</v>
      </c>
      <c r="I24" s="30">
        <v>1153.4755105761415</v>
      </c>
      <c r="J24" s="37">
        <f t="shared" ref="J24:J26" si="15">(G24-F24)/F24</f>
        <v>-0.22881641581069709</v>
      </c>
      <c r="K24" s="38">
        <f t="shared" si="10"/>
        <v>2.567228698637309</v>
      </c>
      <c r="L24" s="49">
        <f>kWh_in_MMBtu*(I24-H24)*Elec_source_E+(G24-F24)*Gas_source_E</f>
        <v>-1.937110026520644</v>
      </c>
      <c r="M24" s="50">
        <f>(I24-H24)*Elec_emissions/1000+(G24-F24)*Gas_emissions</f>
        <v>-252.79119076077086</v>
      </c>
      <c r="N24" s="6"/>
      <c r="O24" s="16">
        <v>2</v>
      </c>
      <c r="P24" s="17" t="s">
        <v>23</v>
      </c>
      <c r="Q24" s="18">
        <v>3779</v>
      </c>
      <c r="R24" s="18">
        <v>1369</v>
      </c>
      <c r="S24" s="30">
        <v>41.495071628324972</v>
      </c>
      <c r="T24" s="31">
        <v>32.257116832188999</v>
      </c>
      <c r="U24" s="31">
        <v>309.48049113495784</v>
      </c>
      <c r="V24" s="30">
        <v>1030.8247964137906</v>
      </c>
      <c r="W24" s="37">
        <f t="shared" ref="W24:W26" si="16">(T24-S24)/S24</f>
        <v>-0.22262775875846538</v>
      </c>
      <c r="X24" s="38">
        <f t="shared" si="11"/>
        <v>2.3308231889947137</v>
      </c>
      <c r="Y24" s="49">
        <f>kWh_in_MMBtu*(V24-U24)*Elec_source_E+(T24-S24)*Gas_source_E</f>
        <v>-2.3467572147810687</v>
      </c>
      <c r="Z24" s="50">
        <f>(V24-U24)*Elec_emissions/1000+(T24-S24)*Gas_emissions</f>
        <v>-309.14473515656505</v>
      </c>
      <c r="AA24" s="6"/>
      <c r="AB24" s="16">
        <v>2</v>
      </c>
      <c r="AC24" s="17" t="s">
        <v>23</v>
      </c>
      <c r="AD24" s="18">
        <v>1341</v>
      </c>
      <c r="AE24" s="18">
        <v>422</v>
      </c>
      <c r="AF24" s="30">
        <v>44.415291041165261</v>
      </c>
      <c r="AG24" s="31">
        <v>32.761572125979697</v>
      </c>
      <c r="AH24" s="31">
        <v>334.01394937987789</v>
      </c>
      <c r="AI24" s="30">
        <v>1513.454955989419</v>
      </c>
      <c r="AJ24" s="37">
        <f t="shared" ref="AJ24:AJ26" si="17">(AG24-AF24)/AF24</f>
        <v>-0.26238078468031628</v>
      </c>
      <c r="AK24" s="38">
        <f t="shared" si="12"/>
        <v>3.5311130232712209</v>
      </c>
      <c r="AL24" s="49">
        <f>kWh_in_MMBtu*(AI24-AH24)*Elec_source_E+(AG24-AF24)*Gas_source_E</f>
        <v>-7.5619449247177783E-2</v>
      </c>
      <c r="AM24" s="50">
        <f>(AI24-AH24)*Elec_emissions/1000+(AG24-AF24)*Gas_emissions</f>
        <v>1.8105430779946801</v>
      </c>
      <c r="AO24" s="16">
        <v>2</v>
      </c>
      <c r="AP24" s="17" t="s">
        <v>23</v>
      </c>
      <c r="AQ24" s="18">
        <v>133</v>
      </c>
      <c r="AR24" s="18">
        <v>51</v>
      </c>
      <c r="AS24" s="30">
        <v>71.832303980301887</v>
      </c>
      <c r="AT24" s="31">
        <v>58.311553869486509</v>
      </c>
      <c r="AU24" s="31">
        <v>514.68666538801892</v>
      </c>
      <c r="AV24" s="30">
        <v>1597.4759292779243</v>
      </c>
      <c r="AW24" s="37">
        <f t="shared" ref="AW24:AW26" si="18">(AT24-AS24)/AS24</f>
        <v>-0.18822659669280672</v>
      </c>
      <c r="AX24" s="38">
        <f t="shared" si="13"/>
        <v>2.103783402030821</v>
      </c>
      <c r="AY24" s="49">
        <f>kWh_in_MMBtu*(AV24-AU24)*Elec_source_E+(AT24-AS24)*Gas_source_E</f>
        <v>-3.1454237962004381</v>
      </c>
      <c r="AZ24" s="50">
        <f>(AV24-AU24)*Elec_emissions/1000+(AT24-AS24)*Gas_emissions</f>
        <v>-413.17467659393833</v>
      </c>
      <c r="BA24" s="6"/>
      <c r="BB24" s="16">
        <v>2</v>
      </c>
      <c r="BC24" s="17" t="s">
        <v>23</v>
      </c>
      <c r="BD24" s="18">
        <v>46</v>
      </c>
      <c r="BE24" s="18">
        <v>12</v>
      </c>
      <c r="BF24" s="30">
        <v>104.11355525563086</v>
      </c>
      <c r="BG24" s="31">
        <v>91.028103622842195</v>
      </c>
      <c r="BH24" s="31">
        <v>717.95795507389437</v>
      </c>
      <c r="BI24" s="30">
        <v>599.59887474818629</v>
      </c>
      <c r="BJ24" s="37">
        <f t="shared" ref="BJ24:BJ26" si="19">(BG24-BF24)/BF24</f>
        <v>-0.12568441833207833</v>
      </c>
      <c r="BK24" s="38">
        <f t="shared" si="14"/>
        <v>-0.16485516942775041</v>
      </c>
      <c r="BL24" s="49">
        <f>kWh_in_MMBtu*(BI24-BH24)*Elec_source_E+(BG24-BF24)*Gas_source_E</f>
        <v>-15.530278412126647</v>
      </c>
      <c r="BM24" s="50">
        <f>(BI24-BH24)*Elec_emissions/1000+(BG24-BF24)*Gas_emissions</f>
        <v>-2095.6554928135129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2793</v>
      </c>
      <c r="F25" s="30">
        <v>43.42734815773165</v>
      </c>
      <c r="G25" s="31">
        <v>35.038584109826026</v>
      </c>
      <c r="H25" s="31">
        <v>329.26045192276877</v>
      </c>
      <c r="I25" s="30">
        <v>963.70063578288364</v>
      </c>
      <c r="J25" s="37">
        <f t="shared" si="15"/>
        <v>-0.19316777108832325</v>
      </c>
      <c r="K25" s="38">
        <f t="shared" si="10"/>
        <v>1.9268642199669002</v>
      </c>
      <c r="L25" s="49">
        <f>kWh_in_MMBtu*(I25-H25)*Elec_source_E+(G25-F25)*Gas_source_E</f>
        <v>-2.3515229419349177</v>
      </c>
      <c r="M25" s="50">
        <f>(I25-H25)*Elec_emissions/1000+(G25-F25)*Gas_emissions</f>
        <v>-310.67228770951976</v>
      </c>
      <c r="N25" s="6"/>
      <c r="O25" s="16">
        <v>3</v>
      </c>
      <c r="P25" s="17" t="s">
        <v>24</v>
      </c>
      <c r="Q25" s="18">
        <v>3779</v>
      </c>
      <c r="R25" s="18">
        <v>2004</v>
      </c>
      <c r="S25" s="30">
        <v>41.715961769542794</v>
      </c>
      <c r="T25" s="31">
        <v>34.019771096980961</v>
      </c>
      <c r="U25" s="31">
        <v>318.24558564702608</v>
      </c>
      <c r="V25" s="30">
        <v>856.51728094453676</v>
      </c>
      <c r="W25" s="37">
        <f t="shared" si="16"/>
        <v>-0.18449030889132928</v>
      </c>
      <c r="X25" s="38">
        <f t="shared" si="11"/>
        <v>1.6913720710474234</v>
      </c>
      <c r="Y25" s="49">
        <f>kWh_in_MMBtu*(V25-U25)*Elec_source_E+(T25-S25)*Gas_source_E</f>
        <v>-2.6261846535903439</v>
      </c>
      <c r="Z25" s="50">
        <f>(V25-U25)*Elec_emissions/1000+(T25-S25)*Gas_emissions</f>
        <v>-348.69298390400911</v>
      </c>
      <c r="AA25" s="6"/>
      <c r="AB25" s="16">
        <v>3</v>
      </c>
      <c r="AC25" s="17" t="s">
        <v>24</v>
      </c>
      <c r="AD25" s="18">
        <v>1341</v>
      </c>
      <c r="AE25" s="18">
        <v>696</v>
      </c>
      <c r="AF25" s="30">
        <v>42.833234243439016</v>
      </c>
      <c r="AG25" s="31">
        <v>33.001521974104762</v>
      </c>
      <c r="AH25" s="31">
        <v>325.9076009554899</v>
      </c>
      <c r="AI25" s="30">
        <v>1240.0778521664549</v>
      </c>
      <c r="AJ25" s="37">
        <f t="shared" si="17"/>
        <v>-0.22953466958522348</v>
      </c>
      <c r="AK25" s="38">
        <f t="shared" si="12"/>
        <v>2.8049982526667607</v>
      </c>
      <c r="AL25" s="49">
        <f>kWh_in_MMBtu*(AI25-AH25)*Elec_source_E+(AG25-AF25)*Gas_source_E</f>
        <v>-0.92958464580981115</v>
      </c>
      <c r="AM25" s="50">
        <f>(AI25-AH25)*Elec_emissions/1000+(AG25-AF25)*Gas_emissions</f>
        <v>-116.05815833139195</v>
      </c>
      <c r="AO25" s="16">
        <v>3</v>
      </c>
      <c r="AP25" s="17" t="s">
        <v>24</v>
      </c>
      <c r="AQ25" s="18">
        <v>133</v>
      </c>
      <c r="AR25" s="18">
        <v>75</v>
      </c>
      <c r="AS25" s="30">
        <v>77.580947444273889</v>
      </c>
      <c r="AT25" s="31">
        <v>65.725073394781035</v>
      </c>
      <c r="AU25" s="31">
        <v>545.24604330469117</v>
      </c>
      <c r="AV25" s="30">
        <v>1342.8244975379619</v>
      </c>
      <c r="AW25" s="37">
        <f t="shared" si="18"/>
        <v>-0.15281940270204725</v>
      </c>
      <c r="AX25" s="38">
        <f t="shared" si="13"/>
        <v>1.4627863219313131</v>
      </c>
      <c r="AY25" s="49">
        <f>kWh_in_MMBtu*(AV25-AU25)*Elec_source_E+(AT25-AS25)*Gas_source_E</f>
        <v>-4.3841368246617627</v>
      </c>
      <c r="AZ25" s="50">
        <f>(AV25-AU25)*Elec_emissions/1000+(AT25-AS25)*Gas_emissions</f>
        <v>-583.13441282027406</v>
      </c>
      <c r="BA25" s="6"/>
      <c r="BB25" s="16">
        <v>3</v>
      </c>
      <c r="BC25" s="17" t="s">
        <v>24</v>
      </c>
      <c r="BD25" s="18">
        <v>46</v>
      </c>
      <c r="BE25" s="18">
        <v>18</v>
      </c>
      <c r="BF25" s="30">
        <v>114.62744036814362</v>
      </c>
      <c r="BG25" s="31">
        <v>99.372463433820229</v>
      </c>
      <c r="BH25" s="31">
        <v>785.28583726565353</v>
      </c>
      <c r="BI25" s="30">
        <v>630.51235030754481</v>
      </c>
      <c r="BJ25" s="37">
        <f t="shared" si="19"/>
        <v>-0.13308311592171729</v>
      </c>
      <c r="BK25" s="38">
        <f t="shared" si="14"/>
        <v>-0.19709191177702415</v>
      </c>
      <c r="BL25" s="49">
        <f>kWh_in_MMBtu*(BI25-BH25)*Elec_source_E+(BG25-BF25)*Gas_source_E</f>
        <v>-18.284908649773971</v>
      </c>
      <c r="BM25" s="50">
        <f>(BI25-BH25)*Elec_emissions/1000+(BG25-BF25)*Gas_emissions</f>
        <v>-2467.5222593826293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4571</v>
      </c>
      <c r="F26" s="39">
        <v>49.168036420938265</v>
      </c>
      <c r="G26" s="40">
        <v>41.70380632525633</v>
      </c>
      <c r="H26" s="40">
        <v>363.27226942448254</v>
      </c>
      <c r="I26" s="39">
        <v>882.29200467262478</v>
      </c>
      <c r="J26" s="41">
        <f t="shared" si="15"/>
        <v>-0.15181062004955892</v>
      </c>
      <c r="K26" s="42">
        <f t="shared" si="10"/>
        <v>1.4287348056332627</v>
      </c>
      <c r="L26" s="51">
        <f>kWh_in_MMBtu*(I26-H26)*Elec_source_E+(G26-F26)*Gas_source_E</f>
        <v>-2.5794564770288213</v>
      </c>
      <c r="M26" s="52">
        <f>(I26-H26)*Elec_emissions/1000+(G26-F26)*Gas_emissions</f>
        <v>-342.5871290144454</v>
      </c>
      <c r="N26" s="6"/>
      <c r="O26" s="19">
        <v>4</v>
      </c>
      <c r="P26" s="14" t="s">
        <v>25</v>
      </c>
      <c r="Q26" s="13">
        <v>3779</v>
      </c>
      <c r="R26" s="13">
        <v>3618</v>
      </c>
      <c r="S26" s="39">
        <v>48.234838359778166</v>
      </c>
      <c r="T26" s="40">
        <v>41.86524719675937</v>
      </c>
      <c r="U26" s="40">
        <v>357.61184314530641</v>
      </c>
      <c r="V26" s="39">
        <v>755.72814598072898</v>
      </c>
      <c r="W26" s="41">
        <f t="shared" si="16"/>
        <v>-0.132053747449276</v>
      </c>
      <c r="X26" s="42">
        <f t="shared" si="11"/>
        <v>1.1132637536102468</v>
      </c>
      <c r="Y26" s="51">
        <f>kWh_in_MMBtu*(V26-U26)*Elec_source_E+(T26-S26)*Gas_source_E</f>
        <v>-2.6806756584029126</v>
      </c>
      <c r="Z26" s="52">
        <f>(V26-U26)*Elec_emissions/1000+(T26-S26)*Gas_emissions</f>
        <v>-357.4687966410587</v>
      </c>
      <c r="AA26" s="6"/>
      <c r="AB26" s="19">
        <v>4</v>
      </c>
      <c r="AC26" s="14" t="s">
        <v>25</v>
      </c>
      <c r="AD26" s="13">
        <v>1341</v>
      </c>
      <c r="AE26" s="13">
        <v>803</v>
      </c>
      <c r="AF26" s="39">
        <v>42.385294519178501</v>
      </c>
      <c r="AG26" s="40">
        <v>30.946094769816007</v>
      </c>
      <c r="AH26" s="40">
        <v>323.7904651759136</v>
      </c>
      <c r="AI26" s="39">
        <v>1400.1808440982161</v>
      </c>
      <c r="AJ26" s="41">
        <f t="shared" si="17"/>
        <v>-0.2698860507902448</v>
      </c>
      <c r="AK26" s="42">
        <f t="shared" si="12"/>
        <v>3.3243424210700754</v>
      </c>
      <c r="AL26" s="51">
        <f>kWh_in_MMBtu*(AI26-AH26)*Elec_source_E+(AG26-AF26)*Gas_source_E</f>
        <v>-0.94503948984999475</v>
      </c>
      <c r="AM26" s="52">
        <f>(AI26-AH26)*Elec_emissions/1000+(AG26-AF26)*Gas_emissions</f>
        <v>-116.49075220325881</v>
      </c>
      <c r="AO26" s="19">
        <v>4</v>
      </c>
      <c r="AP26" s="14" t="s">
        <v>25</v>
      </c>
      <c r="AQ26" s="13">
        <v>133</v>
      </c>
      <c r="AR26" s="13">
        <v>126</v>
      </c>
      <c r="AS26" s="39">
        <v>106.85875684463477</v>
      </c>
      <c r="AT26" s="40">
        <v>95.016074605331212</v>
      </c>
      <c r="AU26" s="40">
        <v>698.59308642738893</v>
      </c>
      <c r="AV26" s="39">
        <v>1247.4707116074337</v>
      </c>
      <c r="AW26" s="41">
        <f t="shared" si="18"/>
        <v>-0.11082556628018793</v>
      </c>
      <c r="AX26" s="42">
        <f t="shared" si="13"/>
        <v>0.78569003307348728</v>
      </c>
      <c r="AY26" s="51">
        <f>kWh_in_MMBtu*(AV26-AU26)*Elec_source_E+(AT26-AS26)*Gas_source_E</f>
        <v>-7.0323148260167221</v>
      </c>
      <c r="AZ26" s="52">
        <f>(AV26-AU26)*Elec_emissions/1000+(AT26-AS26)*Gas_emissions</f>
        <v>-942.80622216583765</v>
      </c>
      <c r="BA26" s="6"/>
      <c r="BB26" s="19">
        <v>4</v>
      </c>
      <c r="BC26" s="14" t="s">
        <v>25</v>
      </c>
      <c r="BD26" s="13">
        <v>46</v>
      </c>
      <c r="BE26" s="13">
        <v>24</v>
      </c>
      <c r="BF26" s="39">
        <v>113.91060137944801</v>
      </c>
      <c r="BG26" s="40">
        <v>97.412285601552455</v>
      </c>
      <c r="BH26" s="40">
        <v>777.14260889517266</v>
      </c>
      <c r="BI26" s="39">
        <v>716.90807195370724</v>
      </c>
      <c r="BJ26" s="41">
        <f t="shared" si="19"/>
        <v>-0.14483564811441876</v>
      </c>
      <c r="BK26" s="42">
        <f t="shared" si="14"/>
        <v>-7.7507700970222249E-2</v>
      </c>
      <c r="BL26" s="51">
        <f>kWh_in_MMBtu*(BI26-BH26)*Elec_source_E+(BG26-BF26)*Gas_source_E</f>
        <v>-18.62802691537653</v>
      </c>
      <c r="BM26" s="52">
        <f>(BI26-BH26)*Elec_emissions/1000+(BG26-BF26)*Gas_emissions</f>
        <v>-2512.8334360635372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55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55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55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55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55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2848</v>
      </c>
      <c r="F38" s="30">
        <v>27.230717651892441</v>
      </c>
      <c r="G38" s="30">
        <v>19.707917691947912</v>
      </c>
      <c r="H38" s="30">
        <v>266.80567918074797</v>
      </c>
      <c r="I38" s="30">
        <v>1019.4648218681187</v>
      </c>
      <c r="J38" s="32">
        <f>(G38-F38)/F38</f>
        <v>-0.27626153875609372</v>
      </c>
      <c r="K38" s="36">
        <f t="shared" ref="K38:K41" si="20">(I38-H38)/H38</f>
        <v>2.821001205815715</v>
      </c>
      <c r="L38" s="49">
        <f>kWh_in_MMBtu*(I38-H38)*Elec_source_E+(G38-F38)*Gas_source_E</f>
        <v>-0.14198607527589502</v>
      </c>
      <c r="M38" s="50">
        <f>(I38-H38)*Elec_emissions/1000+(G38-F38)*Gas_emissions</f>
        <v>-11.485200644408451</v>
      </c>
      <c r="N38" s="6"/>
      <c r="O38" s="16">
        <v>1</v>
      </c>
      <c r="P38" s="17" t="s">
        <v>22</v>
      </c>
      <c r="Q38" s="18">
        <v>3462</v>
      </c>
      <c r="R38" s="18">
        <v>2657</v>
      </c>
      <c r="S38" s="30">
        <v>26.36610098426085</v>
      </c>
      <c r="T38" s="30">
        <v>18.84736476984909</v>
      </c>
      <c r="U38" s="30">
        <v>261.26435235636296</v>
      </c>
      <c r="V38" s="30">
        <v>1026.5065360018757</v>
      </c>
      <c r="W38" s="32">
        <f>(T38-S38)/S38</f>
        <v>-0.2851667836249297</v>
      </c>
      <c r="X38" s="36">
        <f t="shared" ref="X38:X41" si="21">(V38-U38)/U38</f>
        <v>2.9289957728397908</v>
      </c>
      <c r="Y38" s="49">
        <f>kWh_in_MMBtu*(V38-U38)*Elec_source_E+(T38-S38)*Gas_source_E</f>
        <v>-2.8442764503378015E-3</v>
      </c>
      <c r="Z38" s="50">
        <f>(V38-U38)*Elec_emissions/1000+(T38-S38)*Gas_emissions</f>
        <v>7.4079115020469999</v>
      </c>
      <c r="AA38" s="6"/>
      <c r="AB38" s="16">
        <v>1</v>
      </c>
      <c r="AC38" s="17" t="s">
        <v>22</v>
      </c>
      <c r="AD38" s="18">
        <v>1135</v>
      </c>
      <c r="AE38" s="18">
        <v>129</v>
      </c>
      <c r="AF38" s="30">
        <v>30.772628274498675</v>
      </c>
      <c r="AG38" s="30">
        <v>23.905033910732264</v>
      </c>
      <c r="AH38" s="30">
        <v>282.87024810102758</v>
      </c>
      <c r="AI38" s="30">
        <v>867.90204562946076</v>
      </c>
      <c r="AJ38" s="32">
        <f>(AG38-AF38)/AF38</f>
        <v>-0.22317217439166862</v>
      </c>
      <c r="AK38" s="36">
        <f t="shared" ref="AK38:AK41" si="22">(AI38-AH38)/AH38</f>
        <v>2.0681984105995057</v>
      </c>
      <c r="AL38" s="49">
        <f>kWh_in_MMBtu*(AI38-AH38)*Elec_source_E+(AG38-AF38)*Gas_source_E</f>
        <v>-1.2224074153732145</v>
      </c>
      <c r="AM38" s="50">
        <f>(AI38-AH38)*Elec_emissions/1000+(AG38-AF38)*Gas_emissions</f>
        <v>-158.90013786732072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47.798638601370243</v>
      </c>
      <c r="AU38" s="30">
        <v>470.96286900339044</v>
      </c>
      <c r="AV38" s="30">
        <v>1043.7498690152099</v>
      </c>
      <c r="AW38" s="32">
        <f>(AT38-AS38)/AS38</f>
        <v>-0.16007817638412625</v>
      </c>
      <c r="AX38" s="36">
        <f t="shared" ref="AX38:AX41" si="23">(AV38-AU38)/AU38</f>
        <v>1.2162041589900712</v>
      </c>
      <c r="AY38" s="49">
        <f>kWh_in_MMBtu*(AV38-AU38)*Elec_source_E+(AT38-AS38)*Gas_source_E</f>
        <v>-3.7975014829459752</v>
      </c>
      <c r="AZ38" s="50">
        <f>(AV38-AU38)*Elec_emissions/1000+(AT38-AS38)*Gas_emissions</f>
        <v>-506.30813959839077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2982</v>
      </c>
      <c r="F39" s="30">
        <v>27.536381464157756</v>
      </c>
      <c r="G39" s="31">
        <v>19.870168272302372</v>
      </c>
      <c r="H39" s="31">
        <v>269.26005437020802</v>
      </c>
      <c r="I39" s="30">
        <v>987.95643688878909</v>
      </c>
      <c r="J39" s="37">
        <f t="shared" ref="J39:J41" si="25">(G39-F39)/F39</f>
        <v>-0.2784030720170686</v>
      </c>
      <c r="K39" s="38">
        <f t="shared" si="20"/>
        <v>2.6691533736765831</v>
      </c>
      <c r="L39" s="49">
        <f>kWh_in_MMBtu*(I39-H39)*Elec_source_E+(G39-F39)*Gas_source_E</f>
        <v>-0.66190716517307369</v>
      </c>
      <c r="M39" s="50">
        <f>(I39-H39)*Elec_emissions/1000+(G39-F39)*Gas_emissions</f>
        <v>-81.948799020724664</v>
      </c>
      <c r="N39" s="6"/>
      <c r="O39" s="16">
        <v>2</v>
      </c>
      <c r="P39" s="17" t="s">
        <v>23</v>
      </c>
      <c r="Q39" s="18">
        <v>3462</v>
      </c>
      <c r="R39" s="18">
        <v>2770</v>
      </c>
      <c r="S39" s="30">
        <v>26.741527913006898</v>
      </c>
      <c r="T39" s="31">
        <v>19.086005738405767</v>
      </c>
      <c r="U39" s="31">
        <v>264.19028442494044</v>
      </c>
      <c r="V39" s="30">
        <v>997.38714895186513</v>
      </c>
      <c r="W39" s="37">
        <f t="shared" ref="W39:W41" si="26">(T39-S39)/S39</f>
        <v>-0.28627841309237745</v>
      </c>
      <c r="X39" s="38">
        <f t="shared" si="21"/>
        <v>2.7752605139241386</v>
      </c>
      <c r="Y39" s="49">
        <f>kWh_in_MMBtu*(V39-U39)*Elec_source_E+(T39-S39)*Gas_source_E</f>
        <v>-0.49501377843250882</v>
      </c>
      <c r="Z39" s="50">
        <f>(V39-U39)*Elec_emissions/1000+(T39-S39)*Gas_emissions</f>
        <v>-59.293518644217784</v>
      </c>
      <c r="AA39" s="6"/>
      <c r="AB39" s="16">
        <v>2</v>
      </c>
      <c r="AC39" s="17" t="s">
        <v>23</v>
      </c>
      <c r="AD39" s="18">
        <v>1135</v>
      </c>
      <c r="AE39" s="18">
        <v>147</v>
      </c>
      <c r="AF39" s="30">
        <v>29.750452106730588</v>
      </c>
      <c r="AG39" s="31">
        <v>22.762239123566964</v>
      </c>
      <c r="AH39" s="31">
        <v>278.34993690509395</v>
      </c>
      <c r="AI39" s="30">
        <v>807.23978093720257</v>
      </c>
      <c r="AJ39" s="37">
        <f t="shared" ref="AJ39:AJ41" si="27">(AG39-AF39)/AF39</f>
        <v>-0.23489434574282139</v>
      </c>
      <c r="AK39" s="38">
        <f t="shared" si="22"/>
        <v>1.9000896853532918</v>
      </c>
      <c r="AL39" s="49">
        <f>kWh_in_MMBtu*(AI39-AH39)*Elec_source_E+(AG39-AF39)*Gas_source_E</f>
        <v>-1.9549297891445123</v>
      </c>
      <c r="AM39" s="50">
        <f>(AI39-AH39)*Elec_emissions/1000+(AG39-AF39)*Gas_emissions</f>
        <v>-258.26147530236688</v>
      </c>
      <c r="AO39" s="16">
        <v>2</v>
      </c>
      <c r="AP39" s="17" t="s">
        <v>23</v>
      </c>
      <c r="AQ39" s="18">
        <v>78</v>
      </c>
      <c r="AR39" s="18">
        <v>64</v>
      </c>
      <c r="AS39" s="30">
        <v>56.388608198456645</v>
      </c>
      <c r="AT39" s="31">
        <v>46.693903405661651</v>
      </c>
      <c r="AU39" s="31">
        <v>464.7618823148876</v>
      </c>
      <c r="AV39" s="30">
        <v>1004.4681137924586</v>
      </c>
      <c r="AW39" s="37">
        <f t="shared" ref="AW39:AW41" si="28">(AT39-AS39)/AS39</f>
        <v>-0.17192665509095395</v>
      </c>
      <c r="AX39" s="38">
        <f t="shared" si="23"/>
        <v>1.1612532180767501</v>
      </c>
      <c r="AY39" s="49">
        <f>kWh_in_MMBtu*(AV39-AU39)*Elec_source_E+(AT39-AS39)*Gas_source_E</f>
        <v>-4.7892070964248123</v>
      </c>
      <c r="AZ39" s="50">
        <f>(AV39-AU39)*Elec_emissions/1000+(AT39-AS39)*Gas_emissions</f>
        <v>-640.38874397247594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57.26982269875343</v>
      </c>
      <c r="BG39" s="31">
        <v>50.146923495009204</v>
      </c>
      <c r="BH39" s="31">
        <v>464.19308167349618</v>
      </c>
      <c r="BI39" s="30">
        <v>373.48512521700923</v>
      </c>
      <c r="BJ39" s="37">
        <f t="shared" ref="BJ39:BJ41" si="29">(BG39-BF39)/BF39</f>
        <v>-0.12437438895544663</v>
      </c>
      <c r="BK39" s="38">
        <f t="shared" si="24"/>
        <v>-0.19540997063004281</v>
      </c>
      <c r="BL39" s="49">
        <f>kWh_in_MMBtu*(BI39-BH39)*Elec_source_E+(BG39-BF39)*Gas_source_E</f>
        <v>-8.7350671126753809</v>
      </c>
      <c r="BM39" s="50">
        <f>(BI39-BH39)*Elec_emissions/1000+(BG39-BF39)*Gas_emissions</f>
        <v>-1178.9555516381331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3528</v>
      </c>
      <c r="F40" s="30">
        <v>28.501555138770904</v>
      </c>
      <c r="G40" s="31">
        <v>20.112258618594815</v>
      </c>
      <c r="H40" s="31">
        <v>276.49603823030333</v>
      </c>
      <c r="I40" s="30">
        <v>1046.024028880581</v>
      </c>
      <c r="J40" s="37">
        <f t="shared" si="25"/>
        <v>-0.29434522008815084</v>
      </c>
      <c r="K40" s="38">
        <f t="shared" si="20"/>
        <v>2.7831429179802951</v>
      </c>
      <c r="L40" s="49">
        <f>kWh_in_MMBtu*(I40-H40)*Elec_source_E+(G40-F40)*Gas_source_E</f>
        <v>-0.90587174587883545</v>
      </c>
      <c r="M40" s="50">
        <f>(I40-H40)*Elec_emissions/1000+(G40-F40)*Gas_emissions</f>
        <v>-114.33289006038126</v>
      </c>
      <c r="N40" s="6"/>
      <c r="O40" s="16">
        <v>3</v>
      </c>
      <c r="P40" s="17" t="s">
        <v>24</v>
      </c>
      <c r="Q40" s="18">
        <v>3462</v>
      </c>
      <c r="R40" s="18">
        <v>3153</v>
      </c>
      <c r="S40" s="30">
        <v>27.883140391073528</v>
      </c>
      <c r="T40" s="31">
        <v>19.586468004381494</v>
      </c>
      <c r="U40" s="31">
        <v>272.41649862235528</v>
      </c>
      <c r="V40" s="30">
        <v>1047.3027176814021</v>
      </c>
      <c r="W40" s="37">
        <f t="shared" si="26"/>
        <v>-0.2975515766993061</v>
      </c>
      <c r="X40" s="38">
        <f t="shared" si="21"/>
        <v>2.8444907814972464</v>
      </c>
      <c r="Y40" s="49">
        <f>kWh_in_MMBtu*(V40-U40)*Elec_source_E+(T40-S40)*Gas_source_E</f>
        <v>-0.74754697959248695</v>
      </c>
      <c r="Z40" s="50">
        <f>(V40-U40)*Elec_emissions/1000+(T40-S40)*Gas_emissions</f>
        <v>-92.926278331874755</v>
      </c>
      <c r="AA40" s="6"/>
      <c r="AB40" s="16">
        <v>3</v>
      </c>
      <c r="AC40" s="17" t="s">
        <v>24</v>
      </c>
      <c r="AD40" s="18">
        <v>1135</v>
      </c>
      <c r="AE40" s="18">
        <v>299</v>
      </c>
      <c r="AF40" s="30">
        <v>27.328640563139832</v>
      </c>
      <c r="AG40" s="31">
        <v>18.398608868776307</v>
      </c>
      <c r="AH40" s="31">
        <v>269.34287522573521</v>
      </c>
      <c r="AI40" s="30">
        <v>1048.2520894405809</v>
      </c>
      <c r="AJ40" s="37">
        <f t="shared" si="27"/>
        <v>-0.32676457775979251</v>
      </c>
      <c r="AK40" s="38">
        <f t="shared" si="22"/>
        <v>2.8918872034838303</v>
      </c>
      <c r="AL40" s="49">
        <f>kWh_in_MMBtu*(AI40-AH40)*Elec_source_E+(AG40-AF40)*Gas_source_E</f>
        <v>-1.394838988824235</v>
      </c>
      <c r="AM40" s="50">
        <f>(AI40-AH40)*Elec_emissions/1000+(AG40-AF40)*Gas_emissions</f>
        <v>-180.18066160305239</v>
      </c>
      <c r="AO40" s="16">
        <v>3</v>
      </c>
      <c r="AP40" s="17" t="s">
        <v>24</v>
      </c>
      <c r="AQ40" s="18">
        <v>78</v>
      </c>
      <c r="AR40" s="18">
        <v>74</v>
      </c>
      <c r="AS40" s="30">
        <v>59.283775430394563</v>
      </c>
      <c r="AT40" s="31">
        <v>49.067806797697372</v>
      </c>
      <c r="AU40" s="31">
        <v>477.38204231206601</v>
      </c>
      <c r="AV40" s="30">
        <v>1003.7349761111636</v>
      </c>
      <c r="AW40" s="37">
        <f t="shared" si="28"/>
        <v>-0.17232317878762329</v>
      </c>
      <c r="AX40" s="38">
        <f t="shared" si="23"/>
        <v>1.1025821818723109</v>
      </c>
      <c r="AY40" s="49">
        <f>kWh_in_MMBtu*(AV40-AU40)*Elec_source_E+(AT40-AS40)*Gas_source_E</f>
        <v>-5.5003432612544971</v>
      </c>
      <c r="AZ40" s="50">
        <f>(AV40-AU40)*Elec_emissions/1000+(AT40-AS40)*Gas_emissions</f>
        <v>-736.43022326259904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33.856516896961317</v>
      </c>
      <c r="BH40" s="31">
        <v>344.50594831857825</v>
      </c>
      <c r="BI40" s="30">
        <v>261.77103313358697</v>
      </c>
      <c r="BJ40" s="37">
        <f t="shared" si="29"/>
        <v>-0.15020879958973185</v>
      </c>
      <c r="BK40" s="38">
        <f t="shared" si="24"/>
        <v>-0.24015525882439348</v>
      </c>
      <c r="BL40" s="49">
        <f>kWh_in_MMBtu*(BI40-BH40)*Elec_source_E+(BG40-BF40)*Gas_source_E</f>
        <v>-7.4088169071059422</v>
      </c>
      <c r="BM40" s="50">
        <f>(BI40-BH40)*Elec_emissions/1000+(BG40-BF40)*Gas_emissions</f>
        <v>-1000.0131059444334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3865</v>
      </c>
      <c r="F41" s="39">
        <v>29.012566099035013</v>
      </c>
      <c r="G41" s="40">
        <v>18.553389075112683</v>
      </c>
      <c r="H41" s="40">
        <v>279.72434581848563</v>
      </c>
      <c r="I41" s="39">
        <v>1279.9311067015478</v>
      </c>
      <c r="J41" s="41">
        <f t="shared" si="25"/>
        <v>-0.36050506488187589</v>
      </c>
      <c r="K41" s="42">
        <f t="shared" si="20"/>
        <v>3.5756871928913219</v>
      </c>
      <c r="L41" s="51">
        <f>kWh_in_MMBtu*(I41-H41)*Elec_source_E+(G41-F41)*Gas_source_E</f>
        <v>-0.69242611832879497</v>
      </c>
      <c r="M41" s="52">
        <f>(I41-H41)*Elec_emissions/1000+(G41-F41)*Gas_emissions</f>
        <v>-83.198392192609845</v>
      </c>
      <c r="N41" s="6"/>
      <c r="O41" s="19">
        <v>4</v>
      </c>
      <c r="P41" s="14" t="s">
        <v>25</v>
      </c>
      <c r="Q41" s="13">
        <v>3462</v>
      </c>
      <c r="R41" s="13">
        <v>3249</v>
      </c>
      <c r="S41" s="39">
        <v>28.144580375340521</v>
      </c>
      <c r="T41" s="40">
        <v>17.527199424725161</v>
      </c>
      <c r="U41" s="40">
        <v>273.8233222797088</v>
      </c>
      <c r="V41" s="39">
        <v>1331.0415395357441</v>
      </c>
      <c r="W41" s="41">
        <f t="shared" si="26"/>
        <v>-0.37724424415003915</v>
      </c>
      <c r="X41" s="42">
        <f t="shared" si="21"/>
        <v>3.8609502231372876</v>
      </c>
      <c r="Y41" s="51">
        <f>kWh_in_MMBtu*(V41-U41)*Elec_source_E+(T41-S41)*Gas_source_E</f>
        <v>-0.25451154087341976</v>
      </c>
      <c r="Z41" s="52">
        <f>(V41-U41)*Elec_emissions/1000+(T41-S41)*Gas_emissions</f>
        <v>-23.559711850182794</v>
      </c>
      <c r="AA41" s="6"/>
      <c r="AB41" s="19">
        <v>4</v>
      </c>
      <c r="AC41" s="14" t="s">
        <v>25</v>
      </c>
      <c r="AD41" s="13">
        <v>1135</v>
      </c>
      <c r="AE41" s="13">
        <v>526</v>
      </c>
      <c r="AF41" s="39">
        <v>28.749002549345448</v>
      </c>
      <c r="AG41" s="40">
        <v>19.604337190359523</v>
      </c>
      <c r="AH41" s="40">
        <v>280.16344662301105</v>
      </c>
      <c r="AI41" s="39">
        <v>988.3073871157477</v>
      </c>
      <c r="AJ41" s="41">
        <f t="shared" si="27"/>
        <v>-0.31808635250178896</v>
      </c>
      <c r="AK41" s="42">
        <f t="shared" si="22"/>
        <v>2.5276100398836743</v>
      </c>
      <c r="AL41" s="51">
        <f>kWh_in_MMBtu*(AI41-AH41)*Elec_source_E+(AG41-AF41)*Gas_source_E</f>
        <v>-2.3863930289863884</v>
      </c>
      <c r="AM41" s="52">
        <f>(AI41-AH41)*Elec_emissions/1000+(AG41-AF41)*Gas_emissions</f>
        <v>-314.62451829449174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61.934358290384957</v>
      </c>
      <c r="AT41" s="40">
        <v>49.295092483188988</v>
      </c>
      <c r="AU41" s="40">
        <v>490.54576098087114</v>
      </c>
      <c r="AV41" s="39">
        <v>1250.0276563036641</v>
      </c>
      <c r="AW41" s="41">
        <f t="shared" si="28"/>
        <v>-0.20407518792615245</v>
      </c>
      <c r="AX41" s="42">
        <f t="shared" si="23"/>
        <v>1.5482386267168438</v>
      </c>
      <c r="AY41" s="51">
        <f>kWh_in_MMBtu*(AV41-AU41)*Elec_source_E+(AT41-AS41)*Gas_source_E</f>
        <v>-5.6458903918445849</v>
      </c>
      <c r="AZ41" s="52">
        <f>(AV41-AU41)*Elec_emissions/1000+(AT41-AS41)*Gas_emissions</f>
        <v>-753.68539785846656</v>
      </c>
      <c r="BA41" s="6"/>
      <c r="BB41" s="19">
        <v>4</v>
      </c>
      <c r="BC41" s="14" t="s">
        <v>25</v>
      </c>
      <c r="BD41" s="13">
        <v>26</v>
      </c>
      <c r="BE41" s="13">
        <v>12</v>
      </c>
      <c r="BF41" s="39">
        <v>61.580920473596052</v>
      </c>
      <c r="BG41" s="40">
        <v>50.506605713380203</v>
      </c>
      <c r="BH41" s="40">
        <v>487.84001845515996</v>
      </c>
      <c r="BI41" s="39">
        <v>418.99355294042334</v>
      </c>
      <c r="BJ41" s="41">
        <f t="shared" si="29"/>
        <v>-0.17983353732044594</v>
      </c>
      <c r="BK41" s="42">
        <f t="shared" si="24"/>
        <v>-0.14112508795968054</v>
      </c>
      <c r="BL41" s="51">
        <f>kWh_in_MMBtu*(BI41-BH41)*Elec_source_E+(BG41-BF41)*Gas_source_E</f>
        <v>-12.808063936022666</v>
      </c>
      <c r="BM41" s="52">
        <f>(BI41-BH41)*Elec_emissions/1000+(BG41-BF41)*Gas_emissions</f>
        <v>-1728.0270306101568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55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55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55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568</v>
      </c>
      <c r="F53" s="30">
        <v>32.187813221492135</v>
      </c>
      <c r="G53" s="30">
        <v>23.563294594146193</v>
      </c>
      <c r="H53" s="30">
        <v>281.13976736195463</v>
      </c>
      <c r="I53" s="30">
        <v>1455.8815493782263</v>
      </c>
      <c r="J53" s="32">
        <f>(G53-F53)/F53</f>
        <v>-0.2679436023813902</v>
      </c>
      <c r="K53" s="36">
        <f t="shared" ref="K53:K56" si="30">(I53-H53)/H53</f>
        <v>4.1784973824206277</v>
      </c>
      <c r="L53" s="49">
        <f>kWh_in_MMBtu*(I53-H53)*Elec_source_E+(G53-F53)*Gas_source_E</f>
        <v>3.1758996084616555</v>
      </c>
      <c r="M53" s="50">
        <f>(I53-H53)*Elec_emissions/1000+(G53-F53)*Gas_emissions</f>
        <v>440.27031283180531</v>
      </c>
      <c r="O53" s="16">
        <v>1</v>
      </c>
      <c r="P53" s="17" t="s">
        <v>22</v>
      </c>
      <c r="Q53" s="18">
        <v>794</v>
      </c>
      <c r="R53" s="18">
        <v>178</v>
      </c>
      <c r="S53" s="30">
        <v>43.571546098935222</v>
      </c>
      <c r="T53" s="30">
        <v>32.111159734101719</v>
      </c>
      <c r="U53" s="30">
        <v>316.42244954432476</v>
      </c>
      <c r="V53" s="30">
        <v>1439.5582644467645</v>
      </c>
      <c r="W53" s="32">
        <f>(T53-S53)/S53</f>
        <v>-0.26302455136228381</v>
      </c>
      <c r="X53" s="36">
        <f t="shared" ref="X53:X56" si="31">(V53-U53)/U53</f>
        <v>3.5494820816912669</v>
      </c>
      <c r="Y53" s="49">
        <f>kWh_in_MMBtu*(V53-U53)*Elec_source_E+(T53-S53)*Gas_source_E</f>
        <v>-0.46768265395906994</v>
      </c>
      <c r="Z53" s="50">
        <f>(V53-U53)*Elec_emissions/1000+(T53-S53)*Gas_emissions</f>
        <v>-51.637320762377612</v>
      </c>
      <c r="AB53" s="16">
        <v>1</v>
      </c>
      <c r="AC53" s="17" t="s">
        <v>22</v>
      </c>
      <c r="AD53" s="18">
        <v>661</v>
      </c>
      <c r="AE53" s="18">
        <v>390</v>
      </c>
      <c r="AF53" s="30">
        <v>26.992160779992471</v>
      </c>
      <c r="AG53" s="30">
        <v>19.661961273858786</v>
      </c>
      <c r="AH53" s="30">
        <v>265.03638934025753</v>
      </c>
      <c r="AI53" s="30">
        <v>972.68033813957504</v>
      </c>
      <c r="AJ53" s="32">
        <f>(AG53-AF53)/AF53</f>
        <v>-0.2715677179711779</v>
      </c>
      <c r="AK53" s="36">
        <f t="shared" ref="AK53:AK56" si="32">(AI53-AH53)/AH53</f>
        <v>2.669987885666651</v>
      </c>
      <c r="AL53" s="49">
        <f>kWh_in_MMBtu*(AI53-AH53)*Elec_source_E+(AG53-AF53)*Gas_source_E</f>
        <v>-0.41397809209032754</v>
      </c>
      <c r="AM53" s="50">
        <f>(AI53-AH53)*Elec_emissions/1000+(AG53-AF53)*Gas_emissions</f>
        <v>-48.625025847444022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648</v>
      </c>
      <c r="F54" s="30">
        <v>32.683535179267594</v>
      </c>
      <c r="G54" s="31">
        <v>24.663351328389147</v>
      </c>
      <c r="H54" s="31">
        <v>284.83726820553898</v>
      </c>
      <c r="I54" s="30">
        <v>1340.1433092797456</v>
      </c>
      <c r="J54" s="37">
        <f t="shared" ref="J54:J56" si="35">(G54-F54)/F54</f>
        <v>-0.24538911739162025</v>
      </c>
      <c r="K54" s="38">
        <f t="shared" si="30"/>
        <v>3.7049436954742041</v>
      </c>
      <c r="L54" s="49">
        <f>kWh_in_MMBtu*(I54-H54)*Elec_source_E+(G54-F54)*Gas_source_E</f>
        <v>2.5559618010622369</v>
      </c>
      <c r="M54" s="50">
        <f>(I54-H54)*Elec_emissions/1000+(G54-F54)*Gas_emissions</f>
        <v>355.447957642765</v>
      </c>
      <c r="O54" s="16">
        <v>2</v>
      </c>
      <c r="P54" s="17" t="s">
        <v>23</v>
      </c>
      <c r="Q54" s="18">
        <v>794</v>
      </c>
      <c r="R54" s="18">
        <v>231</v>
      </c>
      <c r="S54" s="30">
        <v>42.690555842803896</v>
      </c>
      <c r="T54" s="31">
        <v>33.38183913564982</v>
      </c>
      <c r="U54" s="31">
        <v>316.75411098755916</v>
      </c>
      <c r="V54" s="30">
        <v>1129.3791026388931</v>
      </c>
      <c r="W54" s="37">
        <f t="shared" ref="W54:W56" si="36">(T54-S54)/S54</f>
        <v>-0.21805096053166509</v>
      </c>
      <c r="X54" s="38">
        <f t="shared" si="31"/>
        <v>2.5654757537882453</v>
      </c>
      <c r="Y54" s="49">
        <f>kWh_in_MMBtu*(V54-U54)*Elec_source_E+(T54-S54)*Gas_source_E</f>
        <v>-1.4466491490171212</v>
      </c>
      <c r="Z54" s="50">
        <f>(V54-U54)*Elec_emissions/1000+(T54-S54)*Gas_emissions</f>
        <v>-186.82461809060987</v>
      </c>
      <c r="AB54" s="16">
        <v>2</v>
      </c>
      <c r="AC54" s="17" t="s">
        <v>23</v>
      </c>
      <c r="AD54" s="18">
        <v>661</v>
      </c>
      <c r="AE54" s="18">
        <v>417</v>
      </c>
      <c r="AF54" s="30">
        <v>27.140077689394975</v>
      </c>
      <c r="AG54" s="31">
        <v>19.83368542076996</v>
      </c>
      <c r="AH54" s="31">
        <v>267.15671500974327</v>
      </c>
      <c r="AI54" s="30">
        <v>925.15817613798038</v>
      </c>
      <c r="AJ54" s="37">
        <f t="shared" ref="AJ54:AJ56" si="37">(AG54-AF54)/AF54</f>
        <v>-0.26921044045058123</v>
      </c>
      <c r="AK54" s="38">
        <f t="shared" si="32"/>
        <v>2.4629793082469953</v>
      </c>
      <c r="AL54" s="49">
        <f>kWh_in_MMBtu*(AI54-AH54)*Elec_source_E+(AG54-AF54)*Gas_source_E</f>
        <v>-0.91949388929011988</v>
      </c>
      <c r="AM54" s="50">
        <f>(AI54-AH54)*Elec_emissions/1000+(AG54-AF54)*Gas_emissions</f>
        <v>-117.30553900742029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864</v>
      </c>
      <c r="F55" s="30">
        <v>34.314781509992109</v>
      </c>
      <c r="G55" s="31">
        <v>26.696319846420138</v>
      </c>
      <c r="H55" s="31">
        <v>296.08425422532821</v>
      </c>
      <c r="I55" s="30">
        <v>1298.8022322310496</v>
      </c>
      <c r="J55" s="37">
        <f t="shared" si="35"/>
        <v>-0.22201690724312359</v>
      </c>
      <c r="K55" s="38">
        <f t="shared" si="30"/>
        <v>3.3865967666170644</v>
      </c>
      <c r="L55" s="49">
        <f>kWh_in_MMBtu*(I55-H55)*Elec_source_E+(G55-F55)*Gas_source_E</f>
        <v>2.4308383716447235</v>
      </c>
      <c r="M55" s="50">
        <f>(I55-H55)*Elec_emissions/1000+(G55-F55)*Gas_emissions</f>
        <v>338.03807547523934</v>
      </c>
      <c r="O55" s="16">
        <v>3</v>
      </c>
      <c r="P55" s="17" t="s">
        <v>24</v>
      </c>
      <c r="Q55" s="18">
        <v>794</v>
      </c>
      <c r="R55" s="18">
        <v>364</v>
      </c>
      <c r="S55" s="30">
        <v>42.589875729426026</v>
      </c>
      <c r="T55" s="31">
        <v>35.062432506377689</v>
      </c>
      <c r="U55" s="31">
        <v>322.50802246112477</v>
      </c>
      <c r="V55" s="30">
        <v>917.9439590453552</v>
      </c>
      <c r="W55" s="37">
        <f t="shared" si="36"/>
        <v>-0.17674254958784738</v>
      </c>
      <c r="X55" s="38">
        <f t="shared" si="31"/>
        <v>1.8462670541970918</v>
      </c>
      <c r="Y55" s="49">
        <f>kWh_in_MMBtu*(V55-U55)*Elec_source_E+(T55-S55)*Gas_source_E</f>
        <v>-1.8302573816714229</v>
      </c>
      <c r="Z55" s="50">
        <f>(V55-U55)*Elec_emissions/1000+(T55-S55)*Gas_emissions</f>
        <v>-240.77030199463468</v>
      </c>
      <c r="AB55" s="16">
        <v>3</v>
      </c>
      <c r="AC55" s="17" t="s">
        <v>24</v>
      </c>
      <c r="AD55" s="18">
        <v>661</v>
      </c>
      <c r="AE55" s="18">
        <v>500</v>
      </c>
      <c r="AF55" s="30">
        <v>28.290512918244282</v>
      </c>
      <c r="AG55" s="31">
        <v>20.605789829971098</v>
      </c>
      <c r="AH55" s="31">
        <v>276.84775094966801</v>
      </c>
      <c r="AI55" s="30">
        <v>959.00628066498746</v>
      </c>
      <c r="AJ55" s="37">
        <f t="shared" si="37"/>
        <v>-0.27163604670162694</v>
      </c>
      <c r="AK55" s="38">
        <f t="shared" si="32"/>
        <v>2.4640204855387773</v>
      </c>
      <c r="AL55" s="49">
        <f>kWh_in_MMBtu*(AI55-AH55)*Elec_source_E+(AG55-AF55)*Gas_source_E</f>
        <v>-1.0732522090711107</v>
      </c>
      <c r="AM55" s="50">
        <f>(AI55-AH55)*Elec_emissions/1000+(AG55-AF55)*Gas_emissions</f>
        <v>-137.79579177008361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1248</v>
      </c>
      <c r="F56" s="39">
        <v>42.470994011591365</v>
      </c>
      <c r="G56" s="40">
        <v>34.635602095328949</v>
      </c>
      <c r="H56" s="40">
        <v>338.36208263679703</v>
      </c>
      <c r="I56" s="39">
        <v>1400.9573487365431</v>
      </c>
      <c r="J56" s="41">
        <f t="shared" si="35"/>
        <v>-0.18448807471103568</v>
      </c>
      <c r="K56" s="42">
        <f t="shared" si="30"/>
        <v>3.1404088124151657</v>
      </c>
      <c r="L56" s="51">
        <f>kWh_in_MMBtu*(I56-H56)*Elec_source_E+(G56-F56)*Gas_source_E</f>
        <v>2.8354224563634443</v>
      </c>
      <c r="M56" s="52">
        <f>(I56-H56)*Elec_emissions/1000+(G56-F56)*Gas_emissions</f>
        <v>393.21090521845508</v>
      </c>
      <c r="O56" s="19">
        <v>4</v>
      </c>
      <c r="P56" s="14" t="s">
        <v>25</v>
      </c>
      <c r="Q56" s="13">
        <v>794</v>
      </c>
      <c r="R56" s="13">
        <v>707</v>
      </c>
      <c r="S56" s="39">
        <v>52.576355931564805</v>
      </c>
      <c r="T56" s="40">
        <v>46.404546543596958</v>
      </c>
      <c r="U56" s="40">
        <v>380.35233553717256</v>
      </c>
      <c r="V56" s="39">
        <v>791.80610768996428</v>
      </c>
      <c r="W56" s="41">
        <f t="shared" si="36"/>
        <v>-0.11738754576299064</v>
      </c>
      <c r="X56" s="42">
        <f t="shared" si="31"/>
        <v>1.0817700687224505</v>
      </c>
      <c r="Y56" s="51">
        <f>kWh_in_MMBtu*(V56-U56)*Elec_source_E+(T56-S56)*Gas_source_E</f>
        <v>-2.3223044005310793</v>
      </c>
      <c r="Z56" s="52">
        <f>(V56-U56)*Elec_emissions/1000+(T56-S56)*Gas_emissions</f>
        <v>-309.00219532111441</v>
      </c>
      <c r="AB56" s="19">
        <v>4</v>
      </c>
      <c r="AC56" s="14" t="s">
        <v>25</v>
      </c>
      <c r="AD56" s="13">
        <v>661</v>
      </c>
      <c r="AE56" s="13">
        <v>541</v>
      </c>
      <c r="AF56" s="39">
        <v>29.264911058871895</v>
      </c>
      <c r="AG56" s="40">
        <v>19.255484304339113</v>
      </c>
      <c r="AH56" s="40">
        <v>283.48757468750779</v>
      </c>
      <c r="AI56" s="39">
        <v>1238.6006321889895</v>
      </c>
      <c r="AJ56" s="41">
        <f t="shared" si="37"/>
        <v>-0.34202826498932221</v>
      </c>
      <c r="AK56" s="42">
        <f t="shared" si="32"/>
        <v>3.3691531579622702</v>
      </c>
      <c r="AL56" s="51">
        <f>kWh_in_MMBtu*(AI56-AH56)*Elec_source_E+(AG56-AF56)*Gas_source_E</f>
        <v>-0.68496534806663867</v>
      </c>
      <c r="AM56" s="52">
        <f>(AI56-AH56)*Elec_emissions/1000+(AG56-AF56)*Gas_emissions</f>
        <v>-82.651347309164521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55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55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55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390</v>
      </c>
      <c r="F68" s="30">
        <v>30.250675654911952</v>
      </c>
      <c r="G68" s="30">
        <v>19.824875856880073</v>
      </c>
      <c r="H68" s="30">
        <v>269.93684407812657</v>
      </c>
      <c r="I68" s="30">
        <v>579</v>
      </c>
      <c r="J68" s="32">
        <f>(G68-F68)/F68</f>
        <v>-0.34464684084961883</v>
      </c>
      <c r="K68" s="36">
        <f t="shared" ref="K68:K71" si="38">(I68-H68)/H68</f>
        <v>1.1449461705658184</v>
      </c>
      <c r="L68" s="49">
        <f>kWh_in_MMBtu*(I68-H68)*Elec_source_E+(G68-F68)*Gas_source_E</f>
        <v>-8.0553338864335977</v>
      </c>
      <c r="M68" s="50">
        <f>(I68-H68)*Elec_emissions/1000+(G68-F68)*Gas_emissions</f>
        <v>-1083.2147416002822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31.023227035590271</v>
      </c>
      <c r="U68" s="30">
        <v>322.08616407049522</v>
      </c>
      <c r="V68" s="30">
        <v>1630.1885286081167</v>
      </c>
      <c r="W68" s="32">
        <f>(T68-S68)/S68</f>
        <v>-0.28315759845360122</v>
      </c>
      <c r="X68" s="36">
        <f t="shared" ref="X68:X71" si="39">(V68-U68)/U68</f>
        <v>4.0613429276375754</v>
      </c>
      <c r="Y68" s="49">
        <f>kWh_in_MMBtu*(V68-U68)*Elec_source_E+(T68-S68)*Gas_source_E</f>
        <v>0.64708589636654246</v>
      </c>
      <c r="Z68" s="50">
        <f>(V68-U68)*Elec_emissions/1000+(T68-S68)*Gas_emissions</f>
        <v>100.58630644320283</v>
      </c>
      <c r="AB68" s="16">
        <v>1</v>
      </c>
      <c r="AC68" s="17" t="s">
        <v>22</v>
      </c>
      <c r="AD68" s="18">
        <v>374</v>
      </c>
      <c r="AE68" s="18">
        <v>270</v>
      </c>
      <c r="AF68" s="30">
        <v>24.460926344090481</v>
      </c>
      <c r="AG68" s="30">
        <v>14.847830888564399</v>
      </c>
      <c r="AH68" s="30">
        <v>246.7593685259628</v>
      </c>
      <c r="AI68" s="30">
        <v>1501.0834624672025</v>
      </c>
      <c r="AJ68" s="32">
        <f>(AG68-AF68)/AF68</f>
        <v>-0.39299801325179623</v>
      </c>
      <c r="AK68" s="36">
        <f t="shared" ref="AK68:AK71" si="40">(AI68-AH68)/AH68</f>
        <v>5.0831873230752977</v>
      </c>
      <c r="AL68" s="49">
        <f>kWh_in_MMBtu*(AI68-AH68)*Elec_source_E+(AG68-AF68)*Gas_source_E</f>
        <v>2.9503482170386572</v>
      </c>
      <c r="AM68" s="50">
        <f>(AI68-AH68)*Elec_emissions/1000+(AG68-AF68)*Gas_emissions</f>
        <v>410.66220062822822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417</v>
      </c>
      <c r="F69" s="30">
        <v>30.990112725289091</v>
      </c>
      <c r="G69" s="31">
        <v>20.691497856703258</v>
      </c>
      <c r="H69" s="31">
        <v>274.97325547977755</v>
      </c>
      <c r="I69" s="30">
        <v>595</v>
      </c>
      <c r="J69" s="37">
        <f t="shared" ref="J69:J71" si="43">(G69-F69)/F69</f>
        <v>-0.33231937424292679</v>
      </c>
      <c r="K69" s="38">
        <f t="shared" si="38"/>
        <v>1.1638468037985545</v>
      </c>
      <c r="L69" s="49">
        <f>kWh_in_MMBtu*(I69-H69)*Elec_source_E+(G69-F69)*Gas_source_E</f>
        <v>-7.7993276327014609</v>
      </c>
      <c r="M69" s="50">
        <f>(I69-H69)*Elec_emissions/1000+(G69-F69)*Gas_emissions</f>
        <v>-1048.577499149714</v>
      </c>
      <c r="O69" s="16">
        <v>2</v>
      </c>
      <c r="P69" s="17" t="s">
        <v>23</v>
      </c>
      <c r="Q69" s="18">
        <v>441</v>
      </c>
      <c r="R69" s="18">
        <v>140</v>
      </c>
      <c r="S69" s="30">
        <v>43.076931986455378</v>
      </c>
      <c r="T69" s="31">
        <v>31.778578658965614</v>
      </c>
      <c r="U69" s="31">
        <v>323.10876037093965</v>
      </c>
      <c r="V69" s="30">
        <v>1440.1484469230168</v>
      </c>
      <c r="W69" s="37">
        <f t="shared" ref="W69:W71" si="44">(T69-S69)/S69</f>
        <v>-0.26228314799768682</v>
      </c>
      <c r="X69" s="38">
        <f t="shared" si="39"/>
        <v>3.4571631090091093</v>
      </c>
      <c r="Y69" s="49">
        <f>kWh_in_MMBtu*(V69-U69)*Elec_source_E+(T69-S69)*Gas_source_E</f>
        <v>-0.35633095993509301</v>
      </c>
      <c r="Z69" s="50">
        <f>(V69-U69)*Elec_emissions/1000+(T69-S69)*Gas_emissions</f>
        <v>-36.682234894275325</v>
      </c>
      <c r="AB69" s="16">
        <v>2</v>
      </c>
      <c r="AC69" s="17" t="s">
        <v>23</v>
      </c>
      <c r="AD69" s="18">
        <v>374</v>
      </c>
      <c r="AE69" s="18">
        <v>277</v>
      </c>
      <c r="AF69" s="30">
        <v>24.881251004844056</v>
      </c>
      <c r="AG69" s="31">
        <v>15.087919111877524</v>
      </c>
      <c r="AH69" s="31">
        <v>250.64484145536349</v>
      </c>
      <c r="AI69" s="30">
        <v>1471.388939529842</v>
      </c>
      <c r="AJ69" s="37">
        <f t="shared" ref="AJ69:AJ71" si="45">(AG69-AF69)/AF69</f>
        <v>-0.39360287354763224</v>
      </c>
      <c r="AK69" s="38">
        <f t="shared" si="40"/>
        <v>4.8704138133713659</v>
      </c>
      <c r="AL69" s="49">
        <f>kWh_in_MMBtu*(AI69-AH69)*Elec_source_E+(AG69-AF69)*Gas_source_E</f>
        <v>2.3943876554017312</v>
      </c>
      <c r="AM69" s="50">
        <f>(AI69-AH69)*Elec_emissions/1000+(AG69-AF69)*Gas_emissions</f>
        <v>335.34213033421133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531</v>
      </c>
      <c r="F70" s="30">
        <v>34.007730243437663</v>
      </c>
      <c r="G70" s="31">
        <v>24.391616285822256</v>
      </c>
      <c r="H70" s="31">
        <v>296.36554085021959</v>
      </c>
      <c r="I70" s="30">
        <v>774</v>
      </c>
      <c r="J70" s="37">
        <f t="shared" si="43"/>
        <v>-0.28276259217478916</v>
      </c>
      <c r="K70" s="38">
        <f t="shared" si="38"/>
        <v>1.6116396588467499</v>
      </c>
      <c r="L70" s="49">
        <f>kWh_in_MMBtu*(I70-H70)*Elec_source_E+(G70-F70)*Gas_source_E</f>
        <v>-5.3680749944159629</v>
      </c>
      <c r="M70" s="50">
        <f>(I70-H70)*Elec_emissions/1000+(G70-F70)*Gas_emissions</f>
        <v>-719.08824816568426</v>
      </c>
      <c r="O70" s="16">
        <v>3</v>
      </c>
      <c r="P70" s="17" t="s">
        <v>24</v>
      </c>
      <c r="Q70" s="18">
        <v>441</v>
      </c>
      <c r="R70" s="18">
        <v>215</v>
      </c>
      <c r="S70" s="30">
        <v>44.325494510431369</v>
      </c>
      <c r="T70" s="31">
        <v>35.303557322950184</v>
      </c>
      <c r="U70" s="31">
        <v>342.01433880185704</v>
      </c>
      <c r="V70" s="30">
        <v>1164.3282103835913</v>
      </c>
      <c r="W70" s="37">
        <f t="shared" si="44"/>
        <v>-0.20353833131761231</v>
      </c>
      <c r="X70" s="38">
        <f t="shared" si="39"/>
        <v>2.4043257205603141</v>
      </c>
      <c r="Y70" s="49">
        <f>kWh_in_MMBtu*(V70-U70)*Elec_source_E+(T70-S70)*Gas_source_E</f>
        <v>-1.0303316486637133</v>
      </c>
      <c r="Z70" s="50">
        <f>(V70-U70)*Elec_emissions/1000+(T70-S70)*Gas_emissions</f>
        <v>-130.58039727989262</v>
      </c>
      <c r="AB70" s="16">
        <v>3</v>
      </c>
      <c r="AC70" s="17" t="s">
        <v>24</v>
      </c>
      <c r="AD70" s="18">
        <v>374</v>
      </c>
      <c r="AE70" s="18">
        <v>316</v>
      </c>
      <c r="AF70" s="30">
        <v>26.987732403552727</v>
      </c>
      <c r="AG70" s="31">
        <v>16.967352605497901</v>
      </c>
      <c r="AH70" s="31">
        <v>265.30702325654249</v>
      </c>
      <c r="AI70" s="30">
        <v>1422.449084520093</v>
      </c>
      <c r="AJ70" s="37">
        <f t="shared" si="45"/>
        <v>-0.37129387709267936</v>
      </c>
      <c r="AK70" s="38">
        <f t="shared" si="40"/>
        <v>4.3615206527896371</v>
      </c>
      <c r="AL70" s="49">
        <f>kWh_in_MMBtu*(AI70-AH70)*Elec_source_E+(AG70-AF70)*Gas_source_E</f>
        <v>1.4659907281737663</v>
      </c>
      <c r="AM70" s="50">
        <f>(AI70-AH70)*Elec_emissions/1000+(AG70-AF70)*Gas_emissions</f>
        <v>209.48872676314318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733</v>
      </c>
      <c r="F71" s="39">
        <v>41.93023566152231</v>
      </c>
      <c r="G71" s="40">
        <v>31.324197477168795</v>
      </c>
      <c r="H71" s="40">
        <v>338.91021077009282</v>
      </c>
      <c r="I71" s="39">
        <v>1109</v>
      </c>
      <c r="J71" s="41">
        <f t="shared" si="43"/>
        <v>-0.25294487419459583</v>
      </c>
      <c r="K71" s="42">
        <f t="shared" si="38"/>
        <v>2.272253135956162</v>
      </c>
      <c r="L71" s="51">
        <f>kWh_in_MMBtu*(I71-H71)*Elec_source_E+(G71-F71)*Gas_source_E</f>
        <v>-3.3161056210455726</v>
      </c>
      <c r="M71" s="52">
        <f>(I71-H71)*Elec_emissions/1000+(G71-F71)*Gas_emissions</f>
        <v>-439.37705955968181</v>
      </c>
      <c r="O71" s="19">
        <v>4</v>
      </c>
      <c r="P71" s="14" t="s">
        <v>25</v>
      </c>
      <c r="Q71" s="13">
        <v>441</v>
      </c>
      <c r="R71" s="13">
        <v>406</v>
      </c>
      <c r="S71" s="39">
        <v>54.060541382782979</v>
      </c>
      <c r="T71" s="40">
        <v>45.34949389448483</v>
      </c>
      <c r="U71" s="40">
        <v>399.33537490055147</v>
      </c>
      <c r="V71" s="39">
        <v>1043.9549690299175</v>
      </c>
      <c r="W71" s="41">
        <f t="shared" si="44"/>
        <v>-0.16113503981801439</v>
      </c>
      <c r="X71" s="42">
        <f t="shared" si="39"/>
        <v>1.614231131639412</v>
      </c>
      <c r="Y71" s="51">
        <f>kWh_in_MMBtu*(V71-U71)*Elec_source_E+(T71-S71)*Gas_source_E</f>
        <v>-2.5938325173084218</v>
      </c>
      <c r="Z71" s="52">
        <f>(V71-U71)*Elec_emissions/1000+(T71-S71)*Gas_emissions</f>
        <v>-343.2470909157297</v>
      </c>
      <c r="AB71" s="19">
        <v>4</v>
      </c>
      <c r="AC71" s="14" t="s">
        <v>25</v>
      </c>
      <c r="AD71" s="13">
        <v>374</v>
      </c>
      <c r="AE71" s="13">
        <v>327</v>
      </c>
      <c r="AF71" s="39">
        <v>26.869366784360711</v>
      </c>
      <c r="AG71" s="40">
        <v>13.910526696036392</v>
      </c>
      <c r="AH71" s="40">
        <v>263.88691830230664</v>
      </c>
      <c r="AI71" s="39">
        <v>1847.5718082296969</v>
      </c>
      <c r="AJ71" s="41">
        <f t="shared" si="45"/>
        <v>-0.48229049059194795</v>
      </c>
      <c r="AK71" s="42">
        <f t="shared" si="40"/>
        <v>6.0013770296606141</v>
      </c>
      <c r="AL71" s="51">
        <f>kWh_in_MMBtu*(AI71-AH71)*Elec_source_E+(AG71-AF71)*Gas_source_E</f>
        <v>2.8295782202257218</v>
      </c>
      <c r="AM71" s="52">
        <f>(AI71-AH71)*Elec_emissions/1000+(AG71-AF71)*Gas_emissions</f>
        <v>397.72833697075043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BM71"/>
  <sheetViews>
    <sheetView topLeftCell="A16" workbookViewId="0">
      <selection activeCell="BK16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56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56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56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56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56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4419</v>
      </c>
      <c r="F8" s="30">
        <v>33.080146573198803</v>
      </c>
      <c r="G8" s="30">
        <v>22.299476287248943</v>
      </c>
      <c r="H8" s="30">
        <v>286.29270143947798</v>
      </c>
      <c r="I8" s="30">
        <v>1575.7025039542996</v>
      </c>
      <c r="J8" s="32">
        <f>(G8-F8)/F8</f>
        <v>-0.32589548120939249</v>
      </c>
      <c r="K8" s="36">
        <f>(I8-H8)/H8</f>
        <v>4.5038165347271413</v>
      </c>
      <c r="L8" s="49">
        <f>kWh_in_MMBtu*(I8-H8)*Elec_source_E+(G8-F8)*Gas_source_E</f>
        <v>2.0533144510877737</v>
      </c>
      <c r="M8" s="50">
        <f>(I8-H8)*Elec_emissions/1000+(G8-F8)*Gas_emissions</f>
        <v>290.04332082192104</v>
      </c>
      <c r="N8" s="6"/>
      <c r="O8" s="16">
        <v>1</v>
      </c>
      <c r="P8" s="17" t="s">
        <v>22</v>
      </c>
      <c r="Q8" s="18">
        <v>7241</v>
      </c>
      <c r="R8" s="18">
        <v>3866</v>
      </c>
      <c r="S8" s="30">
        <v>31.200960387584725</v>
      </c>
      <c r="T8" s="30">
        <v>21.10581214741617</v>
      </c>
      <c r="U8" s="30">
        <v>275.99389468915956</v>
      </c>
      <c r="V8" s="30">
        <v>1488.9368553510812</v>
      </c>
      <c r="W8" s="32">
        <f>(T8-S8)/S8</f>
        <v>-0.3235524841147373</v>
      </c>
      <c r="X8" s="36">
        <f>(V8-U8)/U8</f>
        <v>4.3948180883784005</v>
      </c>
      <c r="Y8" s="49">
        <f>kWh_in_MMBtu*(V8-U8)*Elec_source_E+(T8-S8)*Gas_source_E</f>
        <v>1.9818899263529968</v>
      </c>
      <c r="Z8" s="50">
        <f>(V8-U8)*Elec_emissions/1000+(T8-S8)*Gas_emissions</f>
        <v>279.63227349765634</v>
      </c>
      <c r="AA8" s="6"/>
      <c r="AB8" s="16">
        <v>1</v>
      </c>
      <c r="AC8" s="17" t="s">
        <v>22</v>
      </c>
      <c r="AD8" s="18">
        <v>2476</v>
      </c>
      <c r="AE8" s="18">
        <v>437</v>
      </c>
      <c r="AF8" s="30">
        <v>41.992101441356851</v>
      </c>
      <c r="AG8" s="30">
        <v>25.29329964267275</v>
      </c>
      <c r="AH8" s="30">
        <v>325.8570282598406</v>
      </c>
      <c r="AI8" s="30">
        <v>2412.5925111083711</v>
      </c>
      <c r="AJ8" s="32">
        <f>(AG8-AF8)/AF8</f>
        <v>-0.39766530431930031</v>
      </c>
      <c r="AK8" s="36">
        <f>(AI8-AH8)/AH8</f>
        <v>6.4038375786835982</v>
      </c>
      <c r="AL8" s="49">
        <f>kWh_in_MMBtu*(AI8-AH8)*Elec_source_E+(AG8-AF8)*Gas_source_E</f>
        <v>4.1386108286824239</v>
      </c>
      <c r="AM8" s="50">
        <f>(AI8-AH8)*Elec_emissions/1000+(AG8-AF8)*Gas_emissions</f>
        <v>579.38952765520071</v>
      </c>
      <c r="AO8" s="16">
        <v>1</v>
      </c>
      <c r="AP8" s="17" t="s">
        <v>22</v>
      </c>
      <c r="AQ8" s="18">
        <v>211</v>
      </c>
      <c r="AR8" s="18">
        <v>106</v>
      </c>
      <c r="AS8" s="30">
        <v>60.418209600603397</v>
      </c>
      <c r="AT8" s="30">
        <v>48.830876147450461</v>
      </c>
      <c r="AU8" s="30">
        <v>474.40163350977679</v>
      </c>
      <c r="AV8" s="30">
        <v>1393.2119388726546</v>
      </c>
      <c r="AW8" s="32">
        <f>(AT8-AS8)/AS8</f>
        <v>-0.19178544895241673</v>
      </c>
      <c r="AX8" s="36">
        <f>(AV8-AU8)/AU8</f>
        <v>1.9367772799710279</v>
      </c>
      <c r="AY8" s="49">
        <f>kWh_in_MMBtu*(AV8-AU8)*Elec_source_E+(AT8-AS8)*Gas_source_E</f>
        <v>-2.7935359507914406</v>
      </c>
      <c r="AZ8" s="50">
        <f>(AV8-AU8)*Elec_emissions/1000+(AT8-AS8)*Gas_emissions</f>
        <v>-367.38783361585706</v>
      </c>
      <c r="BA8" s="6"/>
      <c r="BB8" s="16">
        <v>1</v>
      </c>
      <c r="BC8" s="17" t="s">
        <v>22</v>
      </c>
      <c r="BD8" s="18">
        <v>72</v>
      </c>
      <c r="BE8" s="18">
        <v>10</v>
      </c>
      <c r="BF8" s="30">
        <v>80.33763010265109</v>
      </c>
      <c r="BG8" s="30">
        <v>71.707113596415311</v>
      </c>
      <c r="BH8" s="30">
        <v>544.89562911736016</v>
      </c>
      <c r="BI8" s="30">
        <v>481.60893119396144</v>
      </c>
      <c r="BJ8" s="32">
        <f>(BG8-BF8)/BF8</f>
        <v>-0.10742806945149079</v>
      </c>
      <c r="BK8" s="36">
        <f>(BI8-BH8)/BH8</f>
        <v>-0.11614462392717774</v>
      </c>
      <c r="BL8" s="49">
        <f>kWh_in_MMBtu*(BI8-BH8)*Elec_source_E+(BG8-BF8)*Gas_source_E</f>
        <v>-10.084801727460713</v>
      </c>
      <c r="BM8" s="50">
        <f>(BI8-BH8)*Elec_emissions/1000+(BG8-BF8)*Gas_emissions</f>
        <v>-1360.7047851972811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4836</v>
      </c>
      <c r="F9" s="30">
        <v>33.617929191631518</v>
      </c>
      <c r="G9" s="31">
        <v>23.174437455068134</v>
      </c>
      <c r="H9" s="31">
        <v>289.99807206983127</v>
      </c>
      <c r="I9" s="30">
        <v>1470.1607290070588</v>
      </c>
      <c r="J9" s="37">
        <f t="shared" ref="J9:J11" si="0">(G9-F9)/F9</f>
        <v>-0.31065244016169424</v>
      </c>
      <c r="K9" s="38">
        <f t="shared" ref="K9:K11" si="1">(I9-H9)/H9</f>
        <v>4.0695534577659034</v>
      </c>
      <c r="L9" s="49">
        <f>kWh_in_MMBtu*(I9-H9)*Elec_source_E+(G9-F9)*Gas_source_E</f>
        <v>1.2512540651980615</v>
      </c>
      <c r="M9" s="50">
        <f>(I9-H9)*Elec_emissions/1000+(G9-F9)*Gas_emissions</f>
        <v>180.76321791191117</v>
      </c>
      <c r="N9" s="6"/>
      <c r="O9" s="16">
        <v>2</v>
      </c>
      <c r="P9" s="17" t="s">
        <v>23</v>
      </c>
      <c r="Q9" s="18">
        <v>7241</v>
      </c>
      <c r="R9" s="18">
        <v>4139</v>
      </c>
      <c r="S9" s="30">
        <v>31.621354283209996</v>
      </c>
      <c r="T9" s="31">
        <v>21.652746388043312</v>
      </c>
      <c r="U9" s="31">
        <v>279.17030205867121</v>
      </c>
      <c r="V9" s="30">
        <v>1417.6266513535008</v>
      </c>
      <c r="W9" s="37">
        <f t="shared" ref="W9:W11" si="2">(T9-S9)/S9</f>
        <v>-0.31524923967155072</v>
      </c>
      <c r="X9" s="38">
        <f t="shared" ref="X9:X11" si="3">(V9-U9)/U9</f>
        <v>4.0779994895573397</v>
      </c>
      <c r="Y9" s="49">
        <f>kWh_in_MMBtu*(V9-U9)*Elec_source_E+(T9-S9)*Gas_source_E</f>
        <v>1.3223754246205086</v>
      </c>
      <c r="Z9" s="50">
        <f>(V9-U9)*Elec_emissions/1000+(T9-S9)*Gas_emissions</f>
        <v>189.93017128517977</v>
      </c>
      <c r="AA9" s="6"/>
      <c r="AB9" s="16">
        <v>2</v>
      </c>
      <c r="AC9" s="17" t="s">
        <v>23</v>
      </c>
      <c r="AD9" s="18">
        <v>2476</v>
      </c>
      <c r="AE9" s="18">
        <v>569</v>
      </c>
      <c r="AF9" s="30">
        <v>40.626659541407953</v>
      </c>
      <c r="AG9" s="31">
        <v>26.970261863485163</v>
      </c>
      <c r="AH9" s="31">
        <v>319.63326425897611</v>
      </c>
      <c r="AI9" s="30">
        <v>1913.5582991702861</v>
      </c>
      <c r="AJ9" s="37">
        <f t="shared" ref="AJ9:AJ11" si="4">(AG9-AF9)/AF9</f>
        <v>-0.33614374974648764</v>
      </c>
      <c r="AK9" s="38">
        <f t="shared" ref="AK9:AK11" si="5">(AI9-AH9)/AH9</f>
        <v>4.9867307728643215</v>
      </c>
      <c r="AL9" s="49">
        <f>kWh_in_MMBtu*(AI9-AH9)*Elec_source_E+(AG9-AF9)*Gas_source_E</f>
        <v>2.1788700397695706</v>
      </c>
      <c r="AM9" s="50">
        <f>(AI9-AH9)*Elec_emissions/1000+(AG9-AF9)*Gas_emissions</f>
        <v>310.07654210639453</v>
      </c>
      <c r="AO9" s="16">
        <v>2</v>
      </c>
      <c r="AP9" s="17" t="s">
        <v>23</v>
      </c>
      <c r="AQ9" s="18">
        <v>211</v>
      </c>
      <c r="AR9" s="18">
        <v>115</v>
      </c>
      <c r="AS9" s="30">
        <v>63.237551545188019</v>
      </c>
      <c r="AT9" s="31">
        <v>51.846078828749199</v>
      </c>
      <c r="AU9" s="31">
        <v>486.90243828645021</v>
      </c>
      <c r="AV9" s="30">
        <v>1267.4541884860128</v>
      </c>
      <c r="AW9" s="37">
        <f t="shared" ref="AW9:AW11" si="6">(AT9-AS9)/AS9</f>
        <v>-0.18013778898916966</v>
      </c>
      <c r="AX9" s="38">
        <f t="shared" ref="AX9:AX11" si="7">(AV9-AU9)/AU9</f>
        <v>1.6030968194502142</v>
      </c>
      <c r="AY9" s="49">
        <f>kWh_in_MMBtu*(AV9-AU9)*Elec_source_E+(AT9-AS9)*Gas_source_E</f>
        <v>-4.060224937194878</v>
      </c>
      <c r="AZ9" s="50">
        <f>(AV9-AU9)*Elec_emissions/1000+(AT9-AS9)*Gas_emissions</f>
        <v>-539.62424452634241</v>
      </c>
      <c r="BA9" s="6"/>
      <c r="BB9" s="16">
        <v>2</v>
      </c>
      <c r="BC9" s="17" t="s">
        <v>23</v>
      </c>
      <c r="BD9" s="18">
        <v>72</v>
      </c>
      <c r="BE9" s="18">
        <v>13</v>
      </c>
      <c r="BF9" s="30">
        <v>100.51019121279415</v>
      </c>
      <c r="BG9" s="31">
        <v>87.883397459162751</v>
      </c>
      <c r="BH9" s="31">
        <v>698.43758019694064</v>
      </c>
      <c r="BI9" s="30">
        <v>582.20550939963425</v>
      </c>
      <c r="BJ9" s="37">
        <f t="shared" ref="BJ9:BJ11" si="8">(BG9-BF9)/BF9</f>
        <v>-0.12562699962333881</v>
      </c>
      <c r="BK9" s="38">
        <f t="shared" ref="BK9:BK11" si="9">(BI9-BH9)/BH9</f>
        <v>-0.1664172634647352</v>
      </c>
      <c r="BL9" s="49">
        <f>kWh_in_MMBtu*(BI9-BH9)*Elec_source_E+(BG9-BF9)*Gas_source_E</f>
        <v>-15.007569850630404</v>
      </c>
      <c r="BM9" s="50">
        <f>(BI9-BH9)*Elec_emissions/1000+(BG9-BF9)*Gas_emissions</f>
        <v>-2025.1401127230997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6321</v>
      </c>
      <c r="F10" s="30">
        <v>35.096672984358307</v>
      </c>
      <c r="G10" s="31">
        <v>24.853569901769145</v>
      </c>
      <c r="H10" s="31">
        <v>299.81054660604434</v>
      </c>
      <c r="I10" s="30">
        <v>1420.7276488102093</v>
      </c>
      <c r="J10" s="37">
        <f t="shared" si="0"/>
        <v>-0.29185396254380724</v>
      </c>
      <c r="K10" s="38">
        <f t="shared" si="1"/>
        <v>3.7387514044896739</v>
      </c>
      <c r="L10" s="49">
        <f>kWh_in_MMBtu*(I10-H10)*Elec_source_E+(G10-F10)*Gas_source_E</f>
        <v>0.83540288887305891</v>
      </c>
      <c r="M10" s="50">
        <f>(I10-H10)*Elec_emissions/1000+(G10-F10)*Gas_emissions</f>
        <v>124.0773134642493</v>
      </c>
      <c r="N10" s="6"/>
      <c r="O10" s="16">
        <v>3</v>
      </c>
      <c r="P10" s="17" t="s">
        <v>24</v>
      </c>
      <c r="Q10" s="18">
        <v>7241</v>
      </c>
      <c r="R10" s="18">
        <v>5157</v>
      </c>
      <c r="S10" s="30">
        <v>33.258547418890558</v>
      </c>
      <c r="T10" s="31">
        <v>23.523926275233556</v>
      </c>
      <c r="U10" s="31">
        <v>290.22559119506059</v>
      </c>
      <c r="V10" s="30">
        <v>1361.1026211408987</v>
      </c>
      <c r="W10" s="37">
        <f t="shared" si="2"/>
        <v>-0.29269531892207123</v>
      </c>
      <c r="X10" s="38">
        <f t="shared" si="3"/>
        <v>3.6898091086188942</v>
      </c>
      <c r="Y10" s="49">
        <f>kWh_in_MMBtu*(V10-U10)*Elec_source_E+(T10-S10)*Gas_source_E</f>
        <v>0.85392602998998335</v>
      </c>
      <c r="Z10" s="50">
        <f>(V10-U10)*Elec_emissions/1000+(T10-S10)*Gas_emissions</f>
        <v>126.06589342366942</v>
      </c>
      <c r="AA10" s="6"/>
      <c r="AB10" s="16">
        <v>3</v>
      </c>
      <c r="AC10" s="17" t="s">
        <v>24</v>
      </c>
      <c r="AD10" s="18">
        <v>2476</v>
      </c>
      <c r="AE10" s="18">
        <v>995</v>
      </c>
      <c r="AF10" s="30">
        <v>38.174064886243599</v>
      </c>
      <c r="AG10" s="31">
        <v>25.497197954233236</v>
      </c>
      <c r="AH10" s="31">
        <v>308.90975875127185</v>
      </c>
      <c r="AI10" s="30">
        <v>1783.2686040063802</v>
      </c>
      <c r="AJ10" s="37">
        <f t="shared" si="4"/>
        <v>-0.33208061467351352</v>
      </c>
      <c r="AK10" s="38">
        <f t="shared" si="5"/>
        <v>4.7727817056185451</v>
      </c>
      <c r="AL10" s="49">
        <f>kWh_in_MMBtu*(AI10-AH10)*Elec_source_E+(AG10-AF10)*Gas_source_E</f>
        <v>1.9664992729660078</v>
      </c>
      <c r="AM10" s="50">
        <f>(AI10-AH10)*Elec_emissions/1000+(AG10-AF10)*Gas_emissions</f>
        <v>280.21832199540427</v>
      </c>
      <c r="AO10" s="16">
        <v>3</v>
      </c>
      <c r="AP10" s="17" t="s">
        <v>24</v>
      </c>
      <c r="AQ10" s="18">
        <v>211</v>
      </c>
      <c r="AR10" s="18">
        <v>149</v>
      </c>
      <c r="AS10" s="30">
        <v>68.49376134342107</v>
      </c>
      <c r="AT10" s="31">
        <v>57.45233696401467</v>
      </c>
      <c r="AU10" s="31">
        <v>511.54177435533364</v>
      </c>
      <c r="AV10" s="30">
        <v>1174.4176211246527</v>
      </c>
      <c r="AW10" s="37">
        <f t="shared" si="6"/>
        <v>-0.16120335871242011</v>
      </c>
      <c r="AX10" s="38">
        <f t="shared" si="7"/>
        <v>1.2958391279083763</v>
      </c>
      <c r="AY10" s="49">
        <f>kWh_in_MMBtu*(AV10-AU10)*Elec_source_E+(AT10-AS10)*Gas_source_E</f>
        <v>-4.9384943837749162</v>
      </c>
      <c r="AZ10" s="50">
        <f>(AV10-AU10)*Elec_emissions/1000+(AT10-AS10)*Gas_emissions</f>
        <v>-659.26790257015102</v>
      </c>
      <c r="BA10" s="6"/>
      <c r="BB10" s="16">
        <v>3</v>
      </c>
      <c r="BC10" s="17" t="s">
        <v>24</v>
      </c>
      <c r="BD10" s="18">
        <v>72</v>
      </c>
      <c r="BE10" s="18">
        <v>20</v>
      </c>
      <c r="BF10" s="30">
        <v>107.14879464637605</v>
      </c>
      <c r="BG10" s="31">
        <v>92.820868780134333</v>
      </c>
      <c r="BH10" s="31">
        <v>741.20784837094595</v>
      </c>
      <c r="BI10" s="30">
        <v>593.63821859014911</v>
      </c>
      <c r="BJ10" s="37">
        <f t="shared" si="8"/>
        <v>-0.1337198977695295</v>
      </c>
      <c r="BK10" s="38">
        <f t="shared" si="9"/>
        <v>-0.19909345280831933</v>
      </c>
      <c r="BL10" s="49">
        <f>kWh_in_MMBtu*(BI10-BH10)*Elec_source_E+(BG10-BF10)*Gas_source_E</f>
        <v>-17.197299475507176</v>
      </c>
      <c r="BM10" s="50">
        <f>(BI10-BH10)*Elec_emissions/1000+(BG10-BF10)*Gas_emissions</f>
        <v>-2320.7713440388106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8436</v>
      </c>
      <c r="F11" s="39">
        <v>39.933696355248529</v>
      </c>
      <c r="G11" s="40">
        <v>29.512403572094524</v>
      </c>
      <c r="H11" s="40">
        <v>324.99432671025897</v>
      </c>
      <c r="I11" s="39">
        <v>1429.7034533992589</v>
      </c>
      <c r="J11" s="41">
        <f t="shared" si="0"/>
        <v>-0.26096489266725048</v>
      </c>
      <c r="K11" s="42">
        <f t="shared" si="1"/>
        <v>3.3991643419482744</v>
      </c>
      <c r="L11" s="51">
        <f>kWh_in_MMBtu*(I11-H11)*Elec_source_E+(G11-F11)*Gas_source_E</f>
        <v>0.46765574528160236</v>
      </c>
      <c r="M11" s="52">
        <f>(I11-H11)*Elec_emissions/1000+(G11-F11)*Gas_emissions</f>
        <v>74.317031082167205</v>
      </c>
      <c r="N11" s="6"/>
      <c r="O11" s="19">
        <v>4</v>
      </c>
      <c r="P11" s="14" t="s">
        <v>25</v>
      </c>
      <c r="Q11" s="13">
        <v>7241</v>
      </c>
      <c r="R11" s="13">
        <v>6867</v>
      </c>
      <c r="S11" s="39">
        <v>38.729486941191034</v>
      </c>
      <c r="T11" s="40">
        <v>28.961509111408073</v>
      </c>
      <c r="U11" s="40">
        <v>317.96878150378433</v>
      </c>
      <c r="V11" s="39">
        <v>1362.3173111363408</v>
      </c>
      <c r="W11" s="41">
        <f t="shared" si="2"/>
        <v>-0.25221035963154353</v>
      </c>
      <c r="X11" s="42">
        <f t="shared" si="3"/>
        <v>3.2844373107745706</v>
      </c>
      <c r="Y11" s="51">
        <f>kWh_in_MMBtu*(V11-U11)*Elec_source_E+(T11-S11)*Gas_source_E</f>
        <v>0.53355674462914315</v>
      </c>
      <c r="Z11" s="52">
        <f>(V11-U11)*Elec_emissions/1000+(T11-S11)*Gas_emissions</f>
        <v>82.59002110764186</v>
      </c>
      <c r="AA11" s="6"/>
      <c r="AB11" s="19">
        <v>4</v>
      </c>
      <c r="AC11" s="14" t="s">
        <v>25</v>
      </c>
      <c r="AD11" s="13">
        <v>2476</v>
      </c>
      <c r="AE11" s="13">
        <v>1329</v>
      </c>
      <c r="AF11" s="39">
        <v>36.988236899816407</v>
      </c>
      <c r="AG11" s="40">
        <v>23.571810932424139</v>
      </c>
      <c r="AH11" s="40">
        <v>306.52348868319194</v>
      </c>
      <c r="AI11" s="39">
        <v>1827.7111919386855</v>
      </c>
      <c r="AJ11" s="41">
        <f t="shared" si="4"/>
        <v>-0.36272142421200027</v>
      </c>
      <c r="AK11" s="42">
        <f t="shared" si="5"/>
        <v>4.9627116988340187</v>
      </c>
      <c r="AL11" s="51">
        <f>kWh_in_MMBtu*(AI11-AH11)*Elec_source_E+(AG11-AF11)*Gas_source_E</f>
        <v>1.6617232758977014</v>
      </c>
      <c r="AM11" s="52">
        <f>(AI11-AH11)*Elec_emissions/1000+(AG11-AF11)*Gas_emissions</f>
        <v>239.59230332682432</v>
      </c>
      <c r="AO11" s="19">
        <v>4</v>
      </c>
      <c r="AP11" s="14" t="s">
        <v>25</v>
      </c>
      <c r="AQ11" s="13">
        <v>211</v>
      </c>
      <c r="AR11" s="13">
        <v>204</v>
      </c>
      <c r="AS11" s="39">
        <v>89.681780926833383</v>
      </c>
      <c r="AT11" s="40">
        <v>77.534522617453277</v>
      </c>
      <c r="AU11" s="40">
        <v>619.04557963901459</v>
      </c>
      <c r="AV11" s="39">
        <v>1248.4483669324634</v>
      </c>
      <c r="AW11" s="41">
        <f t="shared" si="6"/>
        <v>-0.13544845099909883</v>
      </c>
      <c r="AX11" s="42">
        <f t="shared" si="7"/>
        <v>1.0167309290221793</v>
      </c>
      <c r="AY11" s="51">
        <f>kWh_in_MMBtu*(AV11-AU11)*Elec_source_E+(AT11-AS11)*Gas_source_E</f>
        <v>-6.502211365892121</v>
      </c>
      <c r="AZ11" s="52">
        <f>(AV11-AU11)*Elec_emissions/1000+(AT11-AS11)*Gas_emissions</f>
        <v>-870.49531875420109</v>
      </c>
      <c r="BA11" s="6"/>
      <c r="BB11" s="19">
        <v>4</v>
      </c>
      <c r="BC11" s="14" t="s">
        <v>25</v>
      </c>
      <c r="BD11" s="13">
        <v>72</v>
      </c>
      <c r="BE11" s="13">
        <v>36</v>
      </c>
      <c r="BF11" s="39">
        <v>96.467374410830701</v>
      </c>
      <c r="BG11" s="40">
        <v>81.777058972161711</v>
      </c>
      <c r="BH11" s="40">
        <v>680.70841208183504</v>
      </c>
      <c r="BI11" s="39">
        <v>617.60323228261268</v>
      </c>
      <c r="BJ11" s="41">
        <f t="shared" si="8"/>
        <v>-0.15228273318714539</v>
      </c>
      <c r="BK11" s="42">
        <f t="shared" si="9"/>
        <v>-9.2705156391744176E-2</v>
      </c>
      <c r="BL11" s="51">
        <f>kWh_in_MMBtu*(BI11-BH11)*Elec_source_E+(BG11-BF11)*Gas_source_E</f>
        <v>-16.68803925559191</v>
      </c>
      <c r="BM11" s="52">
        <f>(BI11-BH11)*Elec_emissions/1000+(BG11-BF11)*Gas_emissions</f>
        <v>-2251.2313009124109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56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56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56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56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56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1571</v>
      </c>
      <c r="F23" s="30">
        <v>43.684330893937656</v>
      </c>
      <c r="G23" s="30">
        <v>29.575672069211663</v>
      </c>
      <c r="H23" s="30">
        <v>321.61990665454186</v>
      </c>
      <c r="I23" s="30">
        <v>1962.1671237480784</v>
      </c>
      <c r="J23" s="32">
        <f>(G23-F23)/F23</f>
        <v>-0.32296840848909369</v>
      </c>
      <c r="K23" s="36">
        <f t="shared" ref="K23:K26" si="10">(I23-H23)/H23</f>
        <v>5.1008882943793648</v>
      </c>
      <c r="L23" s="49">
        <f>kWh_in_MMBtu*(I23-H23)*Elec_source_E+(G23-F23)*Gas_source_E</f>
        <v>2.1850360981987365</v>
      </c>
      <c r="M23" s="50">
        <f>(I23-H23)*Elec_emissions/1000+(G23-F23)*Gas_emissions</f>
        <v>311.38280641928122</v>
      </c>
      <c r="N23" s="6"/>
      <c r="O23" s="16">
        <v>1</v>
      </c>
      <c r="P23" s="17" t="s">
        <v>22</v>
      </c>
      <c r="Q23" s="18">
        <v>3779</v>
      </c>
      <c r="R23" s="18">
        <v>1209</v>
      </c>
      <c r="S23" s="30">
        <v>41.826453716477523</v>
      </c>
      <c r="T23" s="30">
        <v>29.230367107373318</v>
      </c>
      <c r="U23" s="30">
        <v>308.36477473733436</v>
      </c>
      <c r="V23" s="30">
        <v>1737.1338688600981</v>
      </c>
      <c r="W23" s="32">
        <f>(T23-S23)/S23</f>
        <v>-0.30115119714636429</v>
      </c>
      <c r="X23" s="36">
        <f t="shared" ref="X23:X26" si="11">(V23-U23)/U23</f>
        <v>4.6333732357717956</v>
      </c>
      <c r="Y23" s="49">
        <f>kWh_in_MMBtu*(V23-U23)*Elec_source_E+(T23-S23)*Gas_source_E</f>
        <v>1.5664721821592522</v>
      </c>
      <c r="Z23" s="50">
        <f>(V23-U23)*Elec_emissions/1000+(T23-S23)*Gas_emissions</f>
        <v>225.80553131618058</v>
      </c>
      <c r="AA23" s="6"/>
      <c r="AB23" s="16">
        <v>1</v>
      </c>
      <c r="AC23" s="17" t="s">
        <v>22</v>
      </c>
      <c r="AD23" s="18">
        <v>1341</v>
      </c>
      <c r="AE23" s="18">
        <v>308</v>
      </c>
      <c r="AF23" s="30">
        <v>46.691166501502003</v>
      </c>
      <c r="AG23" s="30">
        <v>26.61582791888809</v>
      </c>
      <c r="AH23" s="30">
        <v>343.86123163804473</v>
      </c>
      <c r="AI23" s="30">
        <v>2902.3432849387932</v>
      </c>
      <c r="AJ23" s="32">
        <f>(AG23-AF23)/AF23</f>
        <v>-0.42996009923993034</v>
      </c>
      <c r="AK23" s="36">
        <f t="shared" ref="AK23:AK26" si="12">(AI23-AH23)/AH23</f>
        <v>7.4404492798241897</v>
      </c>
      <c r="AL23" s="49">
        <f>kWh_in_MMBtu*(AI23-AH23)*Elec_source_E+(AG23-AF23)*Gas_source_E</f>
        <v>5.5086400221562535</v>
      </c>
      <c r="AM23" s="50">
        <f>(AI23-AH23)*Elec_emissions/1000+(AG23-AF23)*Gas_emissions</f>
        <v>768.9581338550438</v>
      </c>
      <c r="AO23" s="16">
        <v>1</v>
      </c>
      <c r="AP23" s="17" t="s">
        <v>22</v>
      </c>
      <c r="AQ23" s="18">
        <v>133</v>
      </c>
      <c r="AR23" s="18">
        <v>45</v>
      </c>
      <c r="AS23" s="30">
        <v>65.175900674764179</v>
      </c>
      <c r="AT23" s="30">
        <v>50.230131487692525</v>
      </c>
      <c r="AU23" s="30">
        <v>479.06306984065571</v>
      </c>
      <c r="AV23" s="30">
        <v>1866.9271891238573</v>
      </c>
      <c r="AW23" s="32">
        <f>(AT23-AS23)/AS23</f>
        <v>-0.22931434828423614</v>
      </c>
      <c r="AX23" s="36">
        <f t="shared" ref="AX23:AX26" si="13">(AV23-AU23)/AU23</f>
        <v>2.8970384207340967</v>
      </c>
      <c r="AY23" s="49">
        <f>kWh_in_MMBtu*(AV23-AU23)*Elec_source_E+(AT23-AS23)*Gas_source_E</f>
        <v>-1.4326048960930802</v>
      </c>
      <c r="AZ23" s="50">
        <f>(AV23-AU23)*Elec_emissions/1000+(AT23-AS23)*Gas_emissions</f>
        <v>-179.07364106175805</v>
      </c>
      <c r="BA23" s="6"/>
      <c r="BB23" s="16">
        <v>1</v>
      </c>
      <c r="BC23" s="17" t="s">
        <v>22</v>
      </c>
      <c r="BD23" s="18">
        <v>46</v>
      </c>
      <c r="BE23" s="18">
        <v>9</v>
      </c>
      <c r="BF23" s="30">
        <v>82.90071981419527</v>
      </c>
      <c r="BG23" s="30">
        <v>73.981785772616746</v>
      </c>
      <c r="BH23" s="30">
        <v>553.86257883334497</v>
      </c>
      <c r="BI23" s="30">
        <v>492.9165205164893</v>
      </c>
      <c r="BJ23" s="32">
        <f>(BG23-BF23)/BF23</f>
        <v>-0.10758572496799136</v>
      </c>
      <c r="BK23" s="36">
        <f t="shared" ref="BK23:BK26" si="14">(BI23-BH23)/BH23</f>
        <v>-0.11003823086447242</v>
      </c>
      <c r="BL23" s="49">
        <f>kWh_in_MMBtu*(BI23-BH23)*Elec_source_E+(BG23-BF23)*Gas_source_E</f>
        <v>-10.374118273359541</v>
      </c>
      <c r="BM23" s="50">
        <f>(BI23-BH23)*Elec_emissions/1000+(BG23-BF23)*Gas_emissions</f>
        <v>-1399.6988729047512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1854</v>
      </c>
      <c r="F24" s="30">
        <v>43.399577154590915</v>
      </c>
      <c r="G24" s="31">
        <v>30.746208272958139</v>
      </c>
      <c r="H24" s="31">
        <v>323.35339503653694</v>
      </c>
      <c r="I24" s="30">
        <v>1697.7693681628473</v>
      </c>
      <c r="J24" s="37">
        <f t="shared" ref="J24:J26" si="15">(G24-F24)/F24</f>
        <v>-0.29155511899484648</v>
      </c>
      <c r="K24" s="38">
        <f t="shared" si="10"/>
        <v>4.2505073217833687</v>
      </c>
      <c r="L24" s="49">
        <f>kWh_in_MMBtu*(I24-H24)*Elec_source_E+(G24-F24)*Gas_source_E</f>
        <v>0.92213742265636789</v>
      </c>
      <c r="M24" s="50">
        <f>(I24-H24)*Elec_emissions/1000+(G24-F24)*Gas_emissions</f>
        <v>138.35559932563729</v>
      </c>
      <c r="N24" s="6"/>
      <c r="O24" s="16">
        <v>2</v>
      </c>
      <c r="P24" s="17" t="s">
        <v>23</v>
      </c>
      <c r="Q24" s="18">
        <v>3779</v>
      </c>
      <c r="R24" s="18">
        <v>1369</v>
      </c>
      <c r="S24" s="30">
        <v>41.495071628324972</v>
      </c>
      <c r="T24" s="31">
        <v>29.720251572896657</v>
      </c>
      <c r="U24" s="31">
        <v>309.48049113495784</v>
      </c>
      <c r="V24" s="30">
        <v>1564.122963899219</v>
      </c>
      <c r="W24" s="37">
        <f t="shared" ref="W24:W26" si="16">(T24-S24)/S24</f>
        <v>-0.28376430244286405</v>
      </c>
      <c r="X24" s="38">
        <f t="shared" si="11"/>
        <v>4.0540276647588049</v>
      </c>
      <c r="Y24" s="49">
        <f>kWh_in_MMBtu*(V24-U24)*Elec_source_E+(T24-S24)*Gas_source_E</f>
        <v>0.59747692329700897</v>
      </c>
      <c r="Z24" s="50">
        <f>(V24-U24)*Elec_emissions/1000+(T24-S24)*Gas_emissions</f>
        <v>93.351607251273435</v>
      </c>
      <c r="AA24" s="6"/>
      <c r="AB24" s="16">
        <v>2</v>
      </c>
      <c r="AC24" s="17" t="s">
        <v>23</v>
      </c>
      <c r="AD24" s="18">
        <v>1341</v>
      </c>
      <c r="AE24" s="18">
        <v>422</v>
      </c>
      <c r="AF24" s="30">
        <v>44.415291041165261</v>
      </c>
      <c r="AG24" s="31">
        <v>29.02895555438629</v>
      </c>
      <c r="AH24" s="31">
        <v>334.01394937987789</v>
      </c>
      <c r="AI24" s="30">
        <v>2174.6768059377664</v>
      </c>
      <c r="AJ24" s="37">
        <f t="shared" ref="AJ24:AJ26" si="17">(AG24-AF24)/AF24</f>
        <v>-0.34641978305441051</v>
      </c>
      <c r="AK24" s="38">
        <f t="shared" si="12"/>
        <v>5.5107364826385785</v>
      </c>
      <c r="AL24" s="49">
        <f>kWh_in_MMBtu*(AI24-AH24)*Elec_source_E+(AG24-AF24)*Gas_source_E</f>
        <v>2.9347792136565758</v>
      </c>
      <c r="AM24" s="50">
        <f>(AI24-AH24)*Elec_emissions/1000+(AG24-AF24)*Gas_emissions</f>
        <v>414.53247687866133</v>
      </c>
      <c r="AO24" s="16">
        <v>2</v>
      </c>
      <c r="AP24" s="17" t="s">
        <v>23</v>
      </c>
      <c r="AQ24" s="18">
        <v>133</v>
      </c>
      <c r="AR24" s="18">
        <v>51</v>
      </c>
      <c r="AS24" s="30">
        <v>71.832303980301887</v>
      </c>
      <c r="AT24" s="31">
        <v>58.311553869486509</v>
      </c>
      <c r="AU24" s="31">
        <v>514.68666538801892</v>
      </c>
      <c r="AV24" s="30">
        <v>1597.4759292779243</v>
      </c>
      <c r="AW24" s="37">
        <f t="shared" ref="AW24:AW26" si="18">(AT24-AS24)/AS24</f>
        <v>-0.18822659669280672</v>
      </c>
      <c r="AX24" s="38">
        <f t="shared" si="13"/>
        <v>2.103783402030821</v>
      </c>
      <c r="AY24" s="49">
        <f>kWh_in_MMBtu*(AV24-AU24)*Elec_source_E+(AT24-AS24)*Gas_source_E</f>
        <v>-3.1454237962004381</v>
      </c>
      <c r="AZ24" s="50">
        <f>(AV24-AU24)*Elec_emissions/1000+(AT24-AS24)*Gas_emissions</f>
        <v>-413.17467659393833</v>
      </c>
      <c r="BA24" s="6"/>
      <c r="BB24" s="16">
        <v>2</v>
      </c>
      <c r="BC24" s="17" t="s">
        <v>23</v>
      </c>
      <c r="BD24" s="18">
        <v>46</v>
      </c>
      <c r="BE24" s="18">
        <v>12</v>
      </c>
      <c r="BF24" s="30">
        <v>104.11355525563086</v>
      </c>
      <c r="BG24" s="31">
        <v>91.028103622842195</v>
      </c>
      <c r="BH24" s="31">
        <v>717.95795507389437</v>
      </c>
      <c r="BI24" s="30">
        <v>599.59887474818629</v>
      </c>
      <c r="BJ24" s="37">
        <f t="shared" ref="BJ24:BJ26" si="19">(BG24-BF24)/BF24</f>
        <v>-0.12568441833207833</v>
      </c>
      <c r="BK24" s="38">
        <f t="shared" si="14"/>
        <v>-0.16485516942775041</v>
      </c>
      <c r="BL24" s="49">
        <f>kWh_in_MMBtu*(BI24-BH24)*Elec_source_E+(BG24-BF24)*Gas_source_E</f>
        <v>-15.530278412126647</v>
      </c>
      <c r="BM24" s="50">
        <f>(BI24-BH24)*Elec_emissions/1000+(BG24-BF24)*Gas_emissions</f>
        <v>-2095.6554928135129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2793</v>
      </c>
      <c r="F25" s="30">
        <v>43.42734815773165</v>
      </c>
      <c r="G25" s="31">
        <v>32.70105938273678</v>
      </c>
      <c r="H25" s="31">
        <v>329.26045192276877</v>
      </c>
      <c r="I25" s="30">
        <v>1458.3521526379786</v>
      </c>
      <c r="J25" s="37">
        <f t="shared" si="15"/>
        <v>-0.24699386976234697</v>
      </c>
      <c r="K25" s="38">
        <f t="shared" si="10"/>
        <v>3.4291749711260469</v>
      </c>
      <c r="L25" s="49">
        <f>kWh_in_MMBtu*(I25-H25)*Elec_source_E+(G25-F25)*Gas_source_E</f>
        <v>0.39624661821166995</v>
      </c>
      <c r="M25" s="50">
        <f>(I25-H25)*Elec_emissions/1000+(G25-F25)*Gas_emissions</f>
        <v>64.93488291566905</v>
      </c>
      <c r="N25" s="6"/>
      <c r="O25" s="16">
        <v>3</v>
      </c>
      <c r="P25" s="17" t="s">
        <v>24</v>
      </c>
      <c r="Q25" s="18">
        <v>3779</v>
      </c>
      <c r="R25" s="18">
        <v>2004</v>
      </c>
      <c r="S25" s="30">
        <v>41.715961769542794</v>
      </c>
      <c r="T25" s="31">
        <v>31.989735515235228</v>
      </c>
      <c r="U25" s="31">
        <v>318.24558564702608</v>
      </c>
      <c r="V25" s="30">
        <v>1308.778084200007</v>
      </c>
      <c r="W25" s="37">
        <f t="shared" si="16"/>
        <v>-0.23315359017825096</v>
      </c>
      <c r="X25" s="38">
        <f t="shared" si="11"/>
        <v>3.1124783601919455</v>
      </c>
      <c r="Y25" s="49">
        <f>kWh_in_MMBtu*(V25-U25)*Elec_source_E+(T25-S25)*Gas_source_E</f>
        <v>2.9188906718946583E-3</v>
      </c>
      <c r="Z25" s="50">
        <f>(V25-U25)*Elec_emissions/1000+(T25-S25)*Gas_emissions</f>
        <v>10.478993512822171</v>
      </c>
      <c r="AA25" s="6"/>
      <c r="AB25" s="16">
        <v>3</v>
      </c>
      <c r="AC25" s="17" t="s">
        <v>24</v>
      </c>
      <c r="AD25" s="18">
        <v>1341</v>
      </c>
      <c r="AE25" s="18">
        <v>696</v>
      </c>
      <c r="AF25" s="30">
        <v>42.833234243439016</v>
      </c>
      <c r="AG25" s="31">
        <v>29.466298903786093</v>
      </c>
      <c r="AH25" s="31">
        <v>325.9076009554899</v>
      </c>
      <c r="AI25" s="30">
        <v>1922.8810660347337</v>
      </c>
      <c r="AJ25" s="37">
        <f t="shared" si="17"/>
        <v>-0.31206925126604007</v>
      </c>
      <c r="AK25" s="38">
        <f t="shared" si="12"/>
        <v>4.9000804534698377</v>
      </c>
      <c r="AL25" s="49">
        <f>kWh_in_MMBtu*(AI25-AH25)*Elec_source_E+(AG25-AF25)*Gas_source_E</f>
        <v>2.5270200650924473</v>
      </c>
      <c r="AM25" s="50">
        <f>(AI25-AH25)*Elec_emissions/1000+(AG25-AF25)*Gas_emissions</f>
        <v>357.05992329624064</v>
      </c>
      <c r="AO25" s="16">
        <v>3</v>
      </c>
      <c r="AP25" s="17" t="s">
        <v>24</v>
      </c>
      <c r="AQ25" s="18">
        <v>133</v>
      </c>
      <c r="AR25" s="18">
        <v>75</v>
      </c>
      <c r="AS25" s="30">
        <v>77.580947444273889</v>
      </c>
      <c r="AT25" s="31">
        <v>65.725073394781035</v>
      </c>
      <c r="AU25" s="31">
        <v>545.24604330469117</v>
      </c>
      <c r="AV25" s="30">
        <v>1342.8244975379619</v>
      </c>
      <c r="AW25" s="37">
        <f t="shared" si="18"/>
        <v>-0.15281940270204725</v>
      </c>
      <c r="AX25" s="38">
        <f t="shared" si="13"/>
        <v>1.4627863219313131</v>
      </c>
      <c r="AY25" s="49">
        <f>kWh_in_MMBtu*(AV25-AU25)*Elec_source_E+(AT25-AS25)*Gas_source_E</f>
        <v>-4.3841368246617627</v>
      </c>
      <c r="AZ25" s="50">
        <f>(AV25-AU25)*Elec_emissions/1000+(AT25-AS25)*Gas_emissions</f>
        <v>-583.13441282027406</v>
      </c>
      <c r="BA25" s="6"/>
      <c r="BB25" s="16">
        <v>3</v>
      </c>
      <c r="BC25" s="17" t="s">
        <v>24</v>
      </c>
      <c r="BD25" s="18">
        <v>46</v>
      </c>
      <c r="BE25" s="18">
        <v>18</v>
      </c>
      <c r="BF25" s="30">
        <v>114.62744036814362</v>
      </c>
      <c r="BG25" s="31">
        <v>99.372463433820229</v>
      </c>
      <c r="BH25" s="31">
        <v>785.28583726565353</v>
      </c>
      <c r="BI25" s="30">
        <v>630.51235030754481</v>
      </c>
      <c r="BJ25" s="37">
        <f t="shared" si="19"/>
        <v>-0.13308311592171729</v>
      </c>
      <c r="BK25" s="38">
        <f t="shared" si="14"/>
        <v>-0.19709191177702415</v>
      </c>
      <c r="BL25" s="49">
        <f>kWh_in_MMBtu*(BI25-BH25)*Elec_source_E+(BG25-BF25)*Gas_source_E</f>
        <v>-18.284908649773971</v>
      </c>
      <c r="BM25" s="50">
        <f>(BI25-BH25)*Elec_emissions/1000+(BG25-BF25)*Gas_emissions</f>
        <v>-2467.5222593826293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4571</v>
      </c>
      <c r="F26" s="39">
        <v>49.168036420938265</v>
      </c>
      <c r="G26" s="40">
        <v>40.092104870535259</v>
      </c>
      <c r="H26" s="40">
        <v>363.27226942448254</v>
      </c>
      <c r="I26" s="39">
        <v>1249.5692403623837</v>
      </c>
      <c r="J26" s="41">
        <f t="shared" si="15"/>
        <v>-0.18459007540390629</v>
      </c>
      <c r="K26" s="42">
        <f t="shared" si="10"/>
        <v>2.4397595014395819</v>
      </c>
      <c r="L26" s="51">
        <f>kWh_in_MMBtu*(I26-H26)*Elec_source_E+(G26-F26)*Gas_source_E</f>
        <v>-0.40419119005478699</v>
      </c>
      <c r="M26" s="52">
        <f>(I26-H26)*Elec_emissions/1000+(G26-F26)*Gas_emissions</f>
        <v>-45.486142165533693</v>
      </c>
      <c r="N26" s="6"/>
      <c r="O26" s="19">
        <v>4</v>
      </c>
      <c r="P26" s="14" t="s">
        <v>25</v>
      </c>
      <c r="Q26" s="13">
        <v>3779</v>
      </c>
      <c r="R26" s="13">
        <v>3618</v>
      </c>
      <c r="S26" s="39">
        <v>48.234838359778166</v>
      </c>
      <c r="T26" s="40">
        <v>40.583270184300552</v>
      </c>
      <c r="U26" s="40">
        <v>357.61184314530641</v>
      </c>
      <c r="V26" s="39">
        <v>1063.0958323325033</v>
      </c>
      <c r="W26" s="41">
        <f t="shared" si="16"/>
        <v>-0.15863157078303938</v>
      </c>
      <c r="X26" s="42">
        <f t="shared" si="11"/>
        <v>1.9727646125537892</v>
      </c>
      <c r="Y26" s="51">
        <f>kWh_in_MMBtu*(V26-U26)*Elec_source_E+(T26-S26)*Gas_source_E</f>
        <v>-0.78739417398153666</v>
      </c>
      <c r="Z26" s="52">
        <f>(V26-U26)*Elec_emissions/1000+(T26-S26)*Gas_emissions</f>
        <v>-99.006801517025224</v>
      </c>
      <c r="AA26" s="6"/>
      <c r="AB26" s="19">
        <v>4</v>
      </c>
      <c r="AC26" s="14" t="s">
        <v>25</v>
      </c>
      <c r="AD26" s="13">
        <v>1341</v>
      </c>
      <c r="AE26" s="13">
        <v>803</v>
      </c>
      <c r="AF26" s="39">
        <v>42.385294519178501</v>
      </c>
      <c r="AG26" s="40">
        <v>27.54772052516633</v>
      </c>
      <c r="AH26" s="40">
        <v>323.7904651759136</v>
      </c>
      <c r="AI26" s="39">
        <v>2105.9939887023884</v>
      </c>
      <c r="AJ26" s="41">
        <f t="shared" si="17"/>
        <v>-0.35006419472438643</v>
      </c>
      <c r="AK26" s="42">
        <f t="shared" si="12"/>
        <v>5.5041877856354207</v>
      </c>
      <c r="AL26" s="51">
        <f>kWh_in_MMBtu*(AI26-AH26)*Elec_source_E+(AG26-AF26)*Gas_source_E</f>
        <v>2.9070716136642503</v>
      </c>
      <c r="AM26" s="52">
        <f>(AI26-AH26)*Elec_emissions/1000+(AG26-AF26)*Gas_emissions</f>
        <v>410.20054608770533</v>
      </c>
      <c r="AO26" s="19">
        <v>4</v>
      </c>
      <c r="AP26" s="14" t="s">
        <v>25</v>
      </c>
      <c r="AQ26" s="13">
        <v>133</v>
      </c>
      <c r="AR26" s="13">
        <v>126</v>
      </c>
      <c r="AS26" s="39">
        <v>106.85875684463477</v>
      </c>
      <c r="AT26" s="40">
        <v>95.016074605331212</v>
      </c>
      <c r="AU26" s="40">
        <v>698.59308642738893</v>
      </c>
      <c r="AV26" s="39">
        <v>1247.4707116074337</v>
      </c>
      <c r="AW26" s="41">
        <f t="shared" si="18"/>
        <v>-0.11082556628018793</v>
      </c>
      <c r="AX26" s="42">
        <f t="shared" si="13"/>
        <v>0.78569003307348728</v>
      </c>
      <c r="AY26" s="51">
        <f>kWh_in_MMBtu*(AV26-AU26)*Elec_source_E+(AT26-AS26)*Gas_source_E</f>
        <v>-7.0323148260167221</v>
      </c>
      <c r="AZ26" s="52">
        <f>(AV26-AU26)*Elec_emissions/1000+(AT26-AS26)*Gas_emissions</f>
        <v>-942.80622216583765</v>
      </c>
      <c r="BA26" s="6"/>
      <c r="BB26" s="19">
        <v>4</v>
      </c>
      <c r="BC26" s="14" t="s">
        <v>25</v>
      </c>
      <c r="BD26" s="13">
        <v>46</v>
      </c>
      <c r="BE26" s="13">
        <v>24</v>
      </c>
      <c r="BF26" s="39">
        <v>113.91060137944801</v>
      </c>
      <c r="BG26" s="40">
        <v>97.412285601552455</v>
      </c>
      <c r="BH26" s="40">
        <v>777.14260889517266</v>
      </c>
      <c r="BI26" s="39">
        <v>716.90807195370724</v>
      </c>
      <c r="BJ26" s="41">
        <f t="shared" si="19"/>
        <v>-0.14483564811441876</v>
      </c>
      <c r="BK26" s="42">
        <f t="shared" si="14"/>
        <v>-7.7507700970222249E-2</v>
      </c>
      <c r="BL26" s="51">
        <f>kWh_in_MMBtu*(BI26-BH26)*Elec_source_E+(BG26-BF26)*Gas_source_E</f>
        <v>-18.62802691537653</v>
      </c>
      <c r="BM26" s="52">
        <f>(BI26-BH26)*Elec_emissions/1000+(BG26-BF26)*Gas_emissions</f>
        <v>-2512.8334360635372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56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56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56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56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56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2848</v>
      </c>
      <c r="F38" s="30">
        <v>27.230717651892441</v>
      </c>
      <c r="G38" s="30">
        <v>18.285816324656338</v>
      </c>
      <c r="H38" s="30">
        <v>266.80567918074797</v>
      </c>
      <c r="I38" s="30">
        <v>1362.5227575722852</v>
      </c>
      <c r="J38" s="32">
        <f>(G38-F38)/F38</f>
        <v>-0.32848569918664861</v>
      </c>
      <c r="K38" s="36">
        <f t="shared" ref="K38:K41" si="20">(I38-H38)/H38</f>
        <v>4.1067981826925122</v>
      </c>
      <c r="L38" s="49">
        <f>kWh_in_MMBtu*(I38-H38)*Elec_source_E+(G38-F38)*Gas_source_E</f>
        <v>1.9806547925163542</v>
      </c>
      <c r="M38" s="50">
        <f>(I38-H38)*Elec_emissions/1000+(G38-F38)*Gas_emissions</f>
        <v>278.27213687758808</v>
      </c>
      <c r="N38" s="6"/>
      <c r="O38" s="16">
        <v>1</v>
      </c>
      <c r="P38" s="17" t="s">
        <v>22</v>
      </c>
      <c r="Q38" s="18">
        <v>3462</v>
      </c>
      <c r="R38" s="18">
        <v>2657</v>
      </c>
      <c r="S38" s="30">
        <v>26.36610098426085</v>
      </c>
      <c r="T38" s="30">
        <v>17.408940884116163</v>
      </c>
      <c r="U38" s="30">
        <v>261.26435235636296</v>
      </c>
      <c r="V38" s="30">
        <v>1376.0011423919605</v>
      </c>
      <c r="W38" s="32">
        <f>(T38-S38)/S38</f>
        <v>-0.33972258945270795</v>
      </c>
      <c r="X38" s="36">
        <f t="shared" ref="X38:X41" si="21">(V38-U38)/U38</f>
        <v>4.2667006806772605</v>
      </c>
      <c r="Y38" s="49">
        <f>kWh_in_MMBtu*(V38-U38)*Elec_source_E+(T38-S38)*Gas_source_E</f>
        <v>2.1709151626084111</v>
      </c>
      <c r="Z38" s="50">
        <f>(V38-U38)*Elec_emissions/1000+(T38-S38)*Gas_emissions</f>
        <v>304.12475799048957</v>
      </c>
      <c r="AA38" s="6"/>
      <c r="AB38" s="16">
        <v>1</v>
      </c>
      <c r="AC38" s="17" t="s">
        <v>22</v>
      </c>
      <c r="AD38" s="18">
        <v>1135</v>
      </c>
      <c r="AE38" s="18">
        <v>129</v>
      </c>
      <c r="AF38" s="30">
        <v>30.772628274498675</v>
      </c>
      <c r="AG38" s="30">
        <v>22.135635231243857</v>
      </c>
      <c r="AH38" s="30">
        <v>282.87024810102758</v>
      </c>
      <c r="AI38" s="30">
        <v>1243.2650821179077</v>
      </c>
      <c r="AJ38" s="32">
        <f>(AG38-AF38)/AF38</f>
        <v>-0.28067128248555578</v>
      </c>
      <c r="AK38" s="36">
        <f t="shared" ref="AK38:AK41" si="22">(AI38-AH38)/AH38</f>
        <v>3.3951779675106502</v>
      </c>
      <c r="AL38" s="49">
        <f>kWh_in_MMBtu*(AI38-AH38)*Elec_source_E+(AG38-AF38)*Gas_source_E</f>
        <v>0.86753337449683876</v>
      </c>
      <c r="AM38" s="50">
        <f>(AI38-AH38)*Elec_emissions/1000+(AG38-AF38)*Gas_emissions</f>
        <v>126.77611130208538</v>
      </c>
      <c r="AO38" s="16">
        <v>1</v>
      </c>
      <c r="AP38" s="17" t="s">
        <v>22</v>
      </c>
      <c r="AQ38" s="18">
        <v>78</v>
      </c>
      <c r="AR38" s="18">
        <v>61</v>
      </c>
      <c r="AS38" s="30">
        <v>56.908437496714299</v>
      </c>
      <c r="AT38" s="30">
        <v>47.798638601370243</v>
      </c>
      <c r="AU38" s="30">
        <v>470.96286900339044</v>
      </c>
      <c r="AV38" s="30">
        <v>1043.7498690152099</v>
      </c>
      <c r="AW38" s="32">
        <f>(AT38-AS38)/AS38</f>
        <v>-0.16007817638412625</v>
      </c>
      <c r="AX38" s="36">
        <f t="shared" ref="AX38:AX41" si="23">(AV38-AU38)/AU38</f>
        <v>1.2162041589900712</v>
      </c>
      <c r="AY38" s="49">
        <f>kWh_in_MMBtu*(AV38-AU38)*Elec_source_E+(AT38-AS38)*Gas_source_E</f>
        <v>-3.7975014829459752</v>
      </c>
      <c r="AZ38" s="50">
        <f>(AV38-AU38)*Elec_emissions/1000+(AT38-AS38)*Gas_emissions</f>
        <v>-506.30813959839077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2982</v>
      </c>
      <c r="F39" s="30">
        <v>27.536381464157756</v>
      </c>
      <c r="G39" s="31">
        <v>18.46683748982074</v>
      </c>
      <c r="H39" s="31">
        <v>269.26005437020802</v>
      </c>
      <c r="I39" s="30">
        <v>1328.6495227713592</v>
      </c>
      <c r="J39" s="37">
        <f t="shared" ref="J39:J41" si="25">(G39-F39)/F39</f>
        <v>-0.32936586043965971</v>
      </c>
      <c r="K39" s="38">
        <f t="shared" si="20"/>
        <v>3.9344472052456294</v>
      </c>
      <c r="L39" s="49">
        <f>kWh_in_MMBtu*(I39-H39)*Elec_source_E+(G39-F39)*Gas_source_E</f>
        <v>1.4558758811848147</v>
      </c>
      <c r="M39" s="50">
        <f>(I39-H39)*Elec_emissions/1000+(G39-F39)*Gas_emissions</f>
        <v>207.12932282773249</v>
      </c>
      <c r="N39" s="6"/>
      <c r="O39" s="16">
        <v>2</v>
      </c>
      <c r="P39" s="17" t="s">
        <v>23</v>
      </c>
      <c r="Q39" s="18">
        <v>3462</v>
      </c>
      <c r="R39" s="18">
        <v>2770</v>
      </c>
      <c r="S39" s="30">
        <v>26.741527913006898</v>
      </c>
      <c r="T39" s="31">
        <v>17.665593103543692</v>
      </c>
      <c r="U39" s="31">
        <v>264.19028442494044</v>
      </c>
      <c r="V39" s="30">
        <v>1345.2246831675436</v>
      </c>
      <c r="W39" s="37">
        <f t="shared" ref="W39:W41" si="26">(T39-S39)/S39</f>
        <v>-0.33939477351437097</v>
      </c>
      <c r="X39" s="38">
        <f t="shared" si="21"/>
        <v>4.0918779473502465</v>
      </c>
      <c r="Y39" s="49">
        <f>kWh_in_MMBtu*(V39-U39)*Elec_source_E+(T39-S39)*Gas_source_E</f>
        <v>1.6806375359245553</v>
      </c>
      <c r="Z39" s="50">
        <f>(V39-U39)*Elec_emissions/1000+(T39-S39)*Gas_emissions</f>
        <v>237.66159878065378</v>
      </c>
      <c r="AA39" s="6"/>
      <c r="AB39" s="16">
        <v>2</v>
      </c>
      <c r="AC39" s="17" t="s">
        <v>23</v>
      </c>
      <c r="AD39" s="18">
        <v>1135</v>
      </c>
      <c r="AE39" s="18">
        <v>147</v>
      </c>
      <c r="AF39" s="30">
        <v>29.750452106730588</v>
      </c>
      <c r="AG39" s="31">
        <v>21.060270451510508</v>
      </c>
      <c r="AH39" s="31">
        <v>278.34993690509395</v>
      </c>
      <c r="AI39" s="30">
        <v>1163.9527899466398</v>
      </c>
      <c r="AJ39" s="37">
        <f t="shared" ref="AJ39:AJ41" si="27">(AG39-AF39)/AF39</f>
        <v>-0.29210250735161292</v>
      </c>
      <c r="AK39" s="38">
        <f t="shared" si="22"/>
        <v>3.1816168628897534</v>
      </c>
      <c r="AL39" s="49">
        <f>kWh_in_MMBtu*(AI39-AH39)*Elec_source_E+(AG39-AF39)*Gas_source_E</f>
        <v>8.8450643932453943E-3</v>
      </c>
      <c r="AM39" s="50">
        <f>(AI39-AH39)*Elec_emissions/1000+(AG39-AF39)*Gas_emissions</f>
        <v>10.209845005055968</v>
      </c>
      <c r="AO39" s="16">
        <v>2</v>
      </c>
      <c r="AP39" s="17" t="s">
        <v>23</v>
      </c>
      <c r="AQ39" s="18">
        <v>78</v>
      </c>
      <c r="AR39" s="18">
        <v>64</v>
      </c>
      <c r="AS39" s="30">
        <v>56.388608198456645</v>
      </c>
      <c r="AT39" s="31">
        <v>46.693903405661651</v>
      </c>
      <c r="AU39" s="31">
        <v>464.7618823148876</v>
      </c>
      <c r="AV39" s="30">
        <v>1004.4681137924586</v>
      </c>
      <c r="AW39" s="37">
        <f t="shared" ref="AW39:AW41" si="28">(AT39-AS39)/AS39</f>
        <v>-0.17192665509095395</v>
      </c>
      <c r="AX39" s="38">
        <f t="shared" si="23"/>
        <v>1.1612532180767501</v>
      </c>
      <c r="AY39" s="49">
        <f>kWh_in_MMBtu*(AV39-AU39)*Elec_source_E+(AT39-AS39)*Gas_source_E</f>
        <v>-4.7892070964248123</v>
      </c>
      <c r="AZ39" s="50">
        <f>(AV39-AU39)*Elec_emissions/1000+(AT39-AS39)*Gas_emissions</f>
        <v>-640.38874397247594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57.26982269875343</v>
      </c>
      <c r="BG39" s="31">
        <v>50.146923495009204</v>
      </c>
      <c r="BH39" s="31">
        <v>464.19308167349618</v>
      </c>
      <c r="BI39" s="30">
        <v>373.48512521700923</v>
      </c>
      <c r="BJ39" s="37">
        <f t="shared" ref="BJ39:BJ41" si="29">(BG39-BF39)/BF39</f>
        <v>-0.12437438895544663</v>
      </c>
      <c r="BK39" s="38">
        <f t="shared" si="24"/>
        <v>-0.19540997063004281</v>
      </c>
      <c r="BL39" s="49">
        <f>kWh_in_MMBtu*(BI39-BH39)*Elec_source_E+(BG39-BF39)*Gas_source_E</f>
        <v>-8.7350671126753809</v>
      </c>
      <c r="BM39" s="50">
        <f>(BI39-BH39)*Elec_emissions/1000+(BG39-BF39)*Gas_emissions</f>
        <v>-1178.9555516381331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3528</v>
      </c>
      <c r="F40" s="30">
        <v>28.501555138770904</v>
      </c>
      <c r="G40" s="31">
        <v>18.640974062669716</v>
      </c>
      <c r="H40" s="31">
        <v>276.49603823030333</v>
      </c>
      <c r="I40" s="30">
        <v>1390.9415832798979</v>
      </c>
      <c r="J40" s="37">
        <f t="shared" si="25"/>
        <v>-0.34596642281767132</v>
      </c>
      <c r="K40" s="38">
        <f t="shared" si="20"/>
        <v>4.0306022183266634</v>
      </c>
      <c r="L40" s="49">
        <f>kWh_in_MMBtu*(I40-H40)*Elec_source_E+(G40-F40)*Gas_source_E</f>
        <v>1.1830682698135266</v>
      </c>
      <c r="M40" s="50">
        <f>(I40-H40)*Elec_emissions/1000+(G40-F40)*Gas_emissions</f>
        <v>170.89840431523589</v>
      </c>
      <c r="N40" s="6"/>
      <c r="O40" s="16">
        <v>3</v>
      </c>
      <c r="P40" s="17" t="s">
        <v>24</v>
      </c>
      <c r="Q40" s="18">
        <v>3462</v>
      </c>
      <c r="R40" s="18">
        <v>3153</v>
      </c>
      <c r="S40" s="30">
        <v>27.883140391073528</v>
      </c>
      <c r="T40" s="31">
        <v>18.143183580351511</v>
      </c>
      <c r="U40" s="31">
        <v>272.41649862235528</v>
      </c>
      <c r="V40" s="30">
        <v>1394.3593201670815</v>
      </c>
      <c r="W40" s="37">
        <f t="shared" si="26"/>
        <v>-0.34931348026494724</v>
      </c>
      <c r="X40" s="38">
        <f t="shared" si="21"/>
        <v>4.1184833782775021</v>
      </c>
      <c r="Y40" s="49">
        <f>kWh_in_MMBtu*(V40-U40)*Elec_source_E+(T40-S40)*Gas_source_E</f>
        <v>1.3948135362360503</v>
      </c>
      <c r="Z40" s="50">
        <f>(V40-U40)*Elec_emissions/1000+(T40-S40)*Gas_emissions</f>
        <v>199.53121134989533</v>
      </c>
      <c r="AA40" s="6"/>
      <c r="AB40" s="16">
        <v>3</v>
      </c>
      <c r="AC40" s="17" t="s">
        <v>24</v>
      </c>
      <c r="AD40" s="18">
        <v>1135</v>
      </c>
      <c r="AE40" s="18">
        <v>299</v>
      </c>
      <c r="AF40" s="30">
        <v>27.328640563139832</v>
      </c>
      <c r="AG40" s="31">
        <v>16.258086713802577</v>
      </c>
      <c r="AH40" s="31">
        <v>269.34287522573521</v>
      </c>
      <c r="AI40" s="30">
        <v>1458.2844114587765</v>
      </c>
      <c r="AJ40" s="37">
        <f t="shared" si="27"/>
        <v>-0.40508981131937216</v>
      </c>
      <c r="AK40" s="38">
        <f t="shared" si="22"/>
        <v>4.4142305053979767</v>
      </c>
      <c r="AL40" s="49">
        <f>kWh_in_MMBtu*(AI40-AH40)*Elec_source_E+(AG40-AF40)*Gas_source_E</f>
        <v>0.66174184380226286</v>
      </c>
      <c r="AM40" s="50">
        <f>(AI40-AH40)*Elec_emissions/1000+(AG40-AF40)*Gas_emissions</f>
        <v>101.34957783026539</v>
      </c>
      <c r="AO40" s="16">
        <v>3</v>
      </c>
      <c r="AP40" s="17" t="s">
        <v>24</v>
      </c>
      <c r="AQ40" s="18">
        <v>78</v>
      </c>
      <c r="AR40" s="18">
        <v>74</v>
      </c>
      <c r="AS40" s="30">
        <v>59.283775430394563</v>
      </c>
      <c r="AT40" s="31">
        <v>49.067806797697372</v>
      </c>
      <c r="AU40" s="31">
        <v>477.38204231206601</v>
      </c>
      <c r="AV40" s="30">
        <v>1003.7349761111636</v>
      </c>
      <c r="AW40" s="37">
        <f t="shared" si="28"/>
        <v>-0.17232317878762329</v>
      </c>
      <c r="AX40" s="38">
        <f t="shared" si="23"/>
        <v>1.1025821818723109</v>
      </c>
      <c r="AY40" s="49">
        <f>kWh_in_MMBtu*(AV40-AU40)*Elec_source_E+(AT40-AS40)*Gas_source_E</f>
        <v>-5.5003432612544971</v>
      </c>
      <c r="AZ40" s="50">
        <f>(AV40-AU40)*Elec_emissions/1000+(AT40-AS40)*Gas_emissions</f>
        <v>-736.43022326259904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33.856516896961317</v>
      </c>
      <c r="BH40" s="31">
        <v>344.50594831857825</v>
      </c>
      <c r="BI40" s="30">
        <v>261.77103313358697</v>
      </c>
      <c r="BJ40" s="37">
        <f t="shared" si="29"/>
        <v>-0.15020879958973185</v>
      </c>
      <c r="BK40" s="38">
        <f t="shared" si="24"/>
        <v>-0.24015525882439348</v>
      </c>
      <c r="BL40" s="49">
        <f>kWh_in_MMBtu*(BI40-BH40)*Elec_source_E+(BG40-BF40)*Gas_source_E</f>
        <v>-7.4088169071059422</v>
      </c>
      <c r="BM40" s="50">
        <f>(BI40-BH40)*Elec_emissions/1000+(BG40-BF40)*Gas_emissions</f>
        <v>-1000.0131059444334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3865</v>
      </c>
      <c r="F41" s="39">
        <v>29.012566099035013</v>
      </c>
      <c r="G41" s="40">
        <v>17.000161751868735</v>
      </c>
      <c r="H41" s="40">
        <v>279.72434581848563</v>
      </c>
      <c r="I41" s="39">
        <v>1642.7418719740479</v>
      </c>
      <c r="J41" s="41">
        <f t="shared" si="25"/>
        <v>-0.41404142970882618</v>
      </c>
      <c r="K41" s="42">
        <f t="shared" si="20"/>
        <v>4.8727168247272639</v>
      </c>
      <c r="L41" s="51">
        <f>kWh_in_MMBtu*(I41-H41)*Elec_source_E+(G41-F41)*Gas_source_E</f>
        <v>1.4987585503060998</v>
      </c>
      <c r="M41" s="52">
        <f>(I41-H41)*Elec_emissions/1000+(G41-F41)*Gas_emissions</f>
        <v>216.00404399674494</v>
      </c>
      <c r="N41" s="6"/>
      <c r="O41" s="19">
        <v>4</v>
      </c>
      <c r="P41" s="14" t="s">
        <v>25</v>
      </c>
      <c r="Q41" s="13">
        <v>3462</v>
      </c>
      <c r="R41" s="13">
        <v>3249</v>
      </c>
      <c r="S41" s="39">
        <v>28.144580375340521</v>
      </c>
      <c r="T41" s="40">
        <v>16.019825035777242</v>
      </c>
      <c r="U41" s="40">
        <v>273.8233222797088</v>
      </c>
      <c r="V41" s="39">
        <v>1695.5223927960114</v>
      </c>
      <c r="W41" s="41">
        <f t="shared" si="26"/>
        <v>-0.43080249120312503</v>
      </c>
      <c r="X41" s="42">
        <f t="shared" si="21"/>
        <v>5.1920306082038028</v>
      </c>
      <c r="Y41" s="51">
        <f>kWh_in_MMBtu*(V41-U41)*Elec_source_E+(T41-S41)*Gas_source_E</f>
        <v>2.0045325598134358</v>
      </c>
      <c r="Z41" s="52">
        <f>(V41-U41)*Elec_emissions/1000+(T41-S41)*Gas_emissions</f>
        <v>284.81141361490154</v>
      </c>
      <c r="AA41" s="6"/>
      <c r="AB41" s="19">
        <v>4</v>
      </c>
      <c r="AC41" s="14" t="s">
        <v>25</v>
      </c>
      <c r="AD41" s="13">
        <v>1135</v>
      </c>
      <c r="AE41" s="13">
        <v>526</v>
      </c>
      <c r="AF41" s="39">
        <v>28.749002549345448</v>
      </c>
      <c r="AG41" s="40">
        <v>17.502123854530698</v>
      </c>
      <c r="AH41" s="40">
        <v>280.16344662301105</v>
      </c>
      <c r="AI41" s="39">
        <v>1402.8802303393425</v>
      </c>
      <c r="AJ41" s="41">
        <f t="shared" si="27"/>
        <v>-0.39120935328139994</v>
      </c>
      <c r="AK41" s="42">
        <f t="shared" si="22"/>
        <v>4.0073635488467678</v>
      </c>
      <c r="AL41" s="51">
        <f>kWh_in_MMBtu*(AI41-AH41)*Elec_source_E+(AG41-AF41)*Gas_source_E</f>
        <v>-0.23944538422883532</v>
      </c>
      <c r="AM41" s="52">
        <f>(AI41-AH41)*Elec_emissions/1000+(AG41-AF41)*Gas_emissions</f>
        <v>-20.860964614222439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61.934358290384957</v>
      </c>
      <c r="AT41" s="40">
        <v>49.295092483188988</v>
      </c>
      <c r="AU41" s="40">
        <v>490.54576098087114</v>
      </c>
      <c r="AV41" s="39">
        <v>1250.0276563036641</v>
      </c>
      <c r="AW41" s="41">
        <f t="shared" si="28"/>
        <v>-0.20407518792615245</v>
      </c>
      <c r="AX41" s="42">
        <f t="shared" si="23"/>
        <v>1.5482386267168438</v>
      </c>
      <c r="AY41" s="51">
        <f>kWh_in_MMBtu*(AV41-AU41)*Elec_source_E+(AT41-AS41)*Gas_source_E</f>
        <v>-5.6458903918445849</v>
      </c>
      <c r="AZ41" s="52">
        <f>(AV41-AU41)*Elec_emissions/1000+(AT41-AS41)*Gas_emissions</f>
        <v>-753.68539785846656</v>
      </c>
      <c r="BA41" s="6"/>
      <c r="BB41" s="19">
        <v>4</v>
      </c>
      <c r="BC41" s="14" t="s">
        <v>25</v>
      </c>
      <c r="BD41" s="13">
        <v>26</v>
      </c>
      <c r="BE41" s="13">
        <v>12</v>
      </c>
      <c r="BF41" s="39">
        <v>61.580920473596052</v>
      </c>
      <c r="BG41" s="40">
        <v>50.506605713380203</v>
      </c>
      <c r="BH41" s="40">
        <v>487.84001845515996</v>
      </c>
      <c r="BI41" s="39">
        <v>418.99355294042334</v>
      </c>
      <c r="BJ41" s="41">
        <f t="shared" si="29"/>
        <v>-0.17983353732044594</v>
      </c>
      <c r="BK41" s="42">
        <f t="shared" si="24"/>
        <v>-0.14112508795968054</v>
      </c>
      <c r="BL41" s="51">
        <f>kWh_in_MMBtu*(BI41-BH41)*Elec_source_E+(BG41-BF41)*Gas_source_E</f>
        <v>-12.808063936022666</v>
      </c>
      <c r="BM41" s="52">
        <f>(BI41-BH41)*Elec_emissions/1000+(BG41-BF41)*Gas_emissions</f>
        <v>-1728.0270306101568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56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56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56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568</v>
      </c>
      <c r="F53" s="30">
        <v>32.187813221492135</v>
      </c>
      <c r="G53" s="30">
        <v>21.366815939573289</v>
      </c>
      <c r="H53" s="30">
        <v>281.13976736195463</v>
      </c>
      <c r="I53" s="30">
        <v>1993.9334868177696</v>
      </c>
      <c r="J53" s="32">
        <f>(G53-F53)/F53</f>
        <v>-0.33618305187298508</v>
      </c>
      <c r="K53" s="36">
        <f t="shared" ref="K53:K56" si="30">(I53-H53)/H53</f>
        <v>6.0923210384914031</v>
      </c>
      <c r="L53" s="49">
        <f>kWh_in_MMBtu*(I53-H53)*Elec_source_E+(G53-F53)*Gas_source_E</f>
        <v>6.5420483568962613</v>
      </c>
      <c r="M53" s="50">
        <f>(I53-H53)*Elec_emissions/1000+(G53-F53)*Gas_emissions</f>
        <v>899.71546764668483</v>
      </c>
      <c r="O53" s="16">
        <v>1</v>
      </c>
      <c r="P53" s="17" t="s">
        <v>22</v>
      </c>
      <c r="Q53" s="18">
        <v>794</v>
      </c>
      <c r="R53" s="18">
        <v>178</v>
      </c>
      <c r="S53" s="30">
        <v>43.571546098935222</v>
      </c>
      <c r="T53" s="30">
        <v>29.761326736890762</v>
      </c>
      <c r="U53" s="30">
        <v>316.42244954432476</v>
      </c>
      <c r="V53" s="30">
        <v>1929.807634624636</v>
      </c>
      <c r="W53" s="32">
        <f>(T53-S53)/S53</f>
        <v>-0.31695499927146142</v>
      </c>
      <c r="X53" s="36">
        <f t="shared" ref="X53:X56" si="31">(V53-U53)/U53</f>
        <v>5.0988328653789363</v>
      </c>
      <c r="Y53" s="49">
        <f>kWh_in_MMBtu*(V53-U53)*Elec_source_E+(T53-S53)*Gas_source_E</f>
        <v>2.2195421112723874</v>
      </c>
      <c r="Z53" s="50">
        <f>(V53-U53)*Elec_emissions/1000+(T53-S53)*Gas_emissions</f>
        <v>315.75981288623689</v>
      </c>
      <c r="AB53" s="16">
        <v>1</v>
      </c>
      <c r="AC53" s="17" t="s">
        <v>22</v>
      </c>
      <c r="AD53" s="18">
        <v>661</v>
      </c>
      <c r="AE53" s="18">
        <v>390</v>
      </c>
      <c r="AF53" s="30">
        <v>26.992160779992471</v>
      </c>
      <c r="AG53" s="30">
        <v>17.535475114130943</v>
      </c>
      <c r="AH53" s="30">
        <v>265.03638934025753</v>
      </c>
      <c r="AI53" s="30">
        <v>1535.7488316005895</v>
      </c>
      <c r="AJ53" s="32">
        <f>(AG53-AF53)/AF53</f>
        <v>-0.35034933820011743</v>
      </c>
      <c r="AK53" s="36">
        <f t="shared" ref="AK53:AK56" si="32">(AI53-AH53)/AH53</f>
        <v>4.7944829214714852</v>
      </c>
      <c r="AL53" s="49">
        <f>kWh_in_MMBtu*(AI53-AH53)*Elec_source_E+(AG53-AF53)*Gas_source_E</f>
        <v>3.2962863043277899</v>
      </c>
      <c r="AM53" s="50">
        <f>(AI53-AH53)*Elec_emissions/1000+(AG53-AF53)*Gas_emissions</f>
        <v>457.48309816487813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648</v>
      </c>
      <c r="F54" s="30">
        <v>32.683535179267594</v>
      </c>
      <c r="G54" s="31">
        <v>22.550340988217954</v>
      </c>
      <c r="H54" s="31">
        <v>284.83726820553898</v>
      </c>
      <c r="I54" s="30">
        <v>1857.4286426639969</v>
      </c>
      <c r="J54" s="37">
        <f t="shared" ref="J54:J56" si="35">(G54-F54)/F54</f>
        <v>-0.31003972292071724</v>
      </c>
      <c r="K54" s="38">
        <f t="shared" si="30"/>
        <v>5.521016910342202</v>
      </c>
      <c r="L54" s="49">
        <f>kWh_in_MMBtu*(I54-H54)*Elec_source_E+(G54-F54)*Gas_source_E</f>
        <v>5.7907665883057931</v>
      </c>
      <c r="M54" s="50">
        <f>(I54-H54)*Elec_emissions/1000+(G54-F54)*Gas_emissions</f>
        <v>796.96831237830042</v>
      </c>
      <c r="O54" s="16">
        <v>2</v>
      </c>
      <c r="P54" s="17" t="s">
        <v>23</v>
      </c>
      <c r="Q54" s="18">
        <v>794</v>
      </c>
      <c r="R54" s="18">
        <v>231</v>
      </c>
      <c r="S54" s="30">
        <v>42.690555842803896</v>
      </c>
      <c r="T54" s="31">
        <v>31.232829270394397</v>
      </c>
      <c r="U54" s="31">
        <v>316.75411098755916</v>
      </c>
      <c r="V54" s="30">
        <v>1562.0192920422433</v>
      </c>
      <c r="W54" s="37">
        <f t="shared" ref="W54:W56" si="36">(T54-S54)/S54</f>
        <v>-0.26839019418251175</v>
      </c>
      <c r="X54" s="38">
        <f t="shared" si="31"/>
        <v>3.9313307637026789</v>
      </c>
      <c r="Y54" s="49">
        <f>kWh_in_MMBtu*(V54-U54)*Elec_source_E+(T54-S54)*Gas_source_E</f>
        <v>0.84271681677060073</v>
      </c>
      <c r="Z54" s="50">
        <f>(V54-U54)*Elec_emissions/1000+(T54-S54)*Gas_emissions</f>
        <v>126.32976710931416</v>
      </c>
      <c r="AB54" s="16">
        <v>2</v>
      </c>
      <c r="AC54" s="17" t="s">
        <v>23</v>
      </c>
      <c r="AD54" s="18">
        <v>661</v>
      </c>
      <c r="AE54" s="18">
        <v>417</v>
      </c>
      <c r="AF54" s="30">
        <v>27.140077689394975</v>
      </c>
      <c r="AG54" s="31">
        <v>17.740617263559084</v>
      </c>
      <c r="AH54" s="31">
        <v>267.15671500974327</v>
      </c>
      <c r="AI54" s="30">
        <v>1492.6167923999787</v>
      </c>
      <c r="AJ54" s="37">
        <f t="shared" ref="AJ54:AJ56" si="37">(AG54-AF54)/AF54</f>
        <v>-0.34633137507593587</v>
      </c>
      <c r="AK54" s="38">
        <f t="shared" si="32"/>
        <v>4.587045762055963</v>
      </c>
      <c r="AL54" s="49">
        <f>kWh_in_MMBtu*(AI54-AH54)*Elec_source_E+(AG54-AF54)*Gas_source_E</f>
        <v>2.8741961843787998</v>
      </c>
      <c r="AM54" s="50">
        <f>(AI54-AH54)*Elec_emissions/1000+(AG54-AF54)*Gas_emissions</f>
        <v>400.09826992752664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864</v>
      </c>
      <c r="F55" s="30">
        <v>34.314781509992109</v>
      </c>
      <c r="G55" s="31">
        <v>24.771505743325068</v>
      </c>
      <c r="H55" s="31">
        <v>296.08425422532821</v>
      </c>
      <c r="I55" s="30">
        <v>1773.192649623694</v>
      </c>
      <c r="J55" s="37">
        <f t="shared" si="35"/>
        <v>-0.27810976339418442</v>
      </c>
      <c r="K55" s="38">
        <f t="shared" si="30"/>
        <v>4.9888110371254184</v>
      </c>
      <c r="L55" s="49">
        <f>kWh_in_MMBtu*(I55-H55)*Elec_source_E+(G55-F55)*Gas_source_E</f>
        <v>5.4115499511164433</v>
      </c>
      <c r="M55" s="50">
        <f>(I55-H55)*Elec_emissions/1000+(G55-F55)*Gas_emissions</f>
        <v>744.85406920916898</v>
      </c>
      <c r="O55" s="16">
        <v>3</v>
      </c>
      <c r="P55" s="17" t="s">
        <v>24</v>
      </c>
      <c r="Q55" s="18">
        <v>794</v>
      </c>
      <c r="R55" s="18">
        <v>364</v>
      </c>
      <c r="S55" s="30">
        <v>42.589875729426026</v>
      </c>
      <c r="T55" s="31">
        <v>33.469894254464521</v>
      </c>
      <c r="U55" s="31">
        <v>322.50802246112477</v>
      </c>
      <c r="V55" s="30">
        <v>1286.701225627613</v>
      </c>
      <c r="W55" s="37">
        <f t="shared" si="36"/>
        <v>-0.21413496326922515</v>
      </c>
      <c r="X55" s="38">
        <f t="shared" si="31"/>
        <v>2.9896719957802365</v>
      </c>
      <c r="Y55" s="49">
        <f>kWh_in_MMBtu*(V55-U55)*Elec_source_E+(T55-S55)*Gas_source_E</f>
        <v>0.38174080475441663</v>
      </c>
      <c r="Z55" s="50">
        <f>(V55-U55)*Elec_emissions/1000+(T55-S55)*Gas_emissions</f>
        <v>61.299640584732515</v>
      </c>
      <c r="AB55" s="16">
        <v>3</v>
      </c>
      <c r="AC55" s="17" t="s">
        <v>24</v>
      </c>
      <c r="AD55" s="18">
        <v>661</v>
      </c>
      <c r="AE55" s="18">
        <v>500</v>
      </c>
      <c r="AF55" s="30">
        <v>28.290512918244282</v>
      </c>
      <c r="AG55" s="31">
        <v>18.439078907215578</v>
      </c>
      <c r="AH55" s="31">
        <v>276.84775094966801</v>
      </c>
      <c r="AI55" s="30">
        <v>1513.6237106177482</v>
      </c>
      <c r="AJ55" s="37">
        <f t="shared" si="37"/>
        <v>-0.34822394487855357</v>
      </c>
      <c r="AK55" s="38">
        <f t="shared" si="32"/>
        <v>4.4673505759955798</v>
      </c>
      <c r="AL55" s="49">
        <f>kWh_in_MMBtu*(AI55-AH55)*Elec_source_E+(AG55-AF55)*Gas_source_E</f>
        <v>2.5026912651230759</v>
      </c>
      <c r="AM55" s="50">
        <f>(AI55-AH55)*Elec_emissions/1000+(AG55-AF55)*Gas_emissions</f>
        <v>350.11144573616934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1248</v>
      </c>
      <c r="F56" s="39">
        <v>42.470994011591365</v>
      </c>
      <c r="G56" s="40">
        <v>33.41461140244548</v>
      </c>
      <c r="H56" s="40">
        <v>338.36208263679703</v>
      </c>
      <c r="I56" s="39">
        <v>1715.3000568197338</v>
      </c>
      <c r="J56" s="41">
        <f t="shared" si="35"/>
        <v>-0.21323688837313717</v>
      </c>
      <c r="K56" s="42">
        <f t="shared" si="30"/>
        <v>4.0694216191504022</v>
      </c>
      <c r="L56" s="51">
        <f>kWh_in_MMBtu*(I56-H56)*Elec_source_E+(G56-F56)*Gas_source_E</f>
        <v>4.8698526581814274</v>
      </c>
      <c r="M56" s="52">
        <f>(I56-H56)*Elec_emissions/1000+(G56-F56)*Gas_emissions</f>
        <v>670.77957091754479</v>
      </c>
      <c r="O56" s="19">
        <v>4</v>
      </c>
      <c r="P56" s="14" t="s">
        <v>25</v>
      </c>
      <c r="Q56" s="13">
        <v>794</v>
      </c>
      <c r="R56" s="13">
        <v>707</v>
      </c>
      <c r="S56" s="39">
        <v>52.576355931564805</v>
      </c>
      <c r="T56" s="40">
        <v>45.408836928655411</v>
      </c>
      <c r="U56" s="40">
        <v>380.35233553717256</v>
      </c>
      <c r="V56" s="39">
        <v>1035.0012256928085</v>
      </c>
      <c r="W56" s="41">
        <f t="shared" si="36"/>
        <v>-0.13632589927378921</v>
      </c>
      <c r="X56" s="42">
        <f t="shared" si="31"/>
        <v>1.7211643757388095</v>
      </c>
      <c r="Y56" s="51">
        <f>kWh_in_MMBtu*(V56-U56)*Elec_source_E+(T56-S56)*Gas_source_E</f>
        <v>-0.80401419614266878</v>
      </c>
      <c r="Z56" s="52">
        <f>(V56-U56)*Elec_emissions/1000+(T56-S56)*Gas_emissions</f>
        <v>-101.76580714138629</v>
      </c>
      <c r="AB56" s="19">
        <v>4</v>
      </c>
      <c r="AC56" s="14" t="s">
        <v>25</v>
      </c>
      <c r="AD56" s="13">
        <v>661</v>
      </c>
      <c r="AE56" s="13">
        <v>541</v>
      </c>
      <c r="AF56" s="39">
        <v>29.264911058871895</v>
      </c>
      <c r="AG56" s="40">
        <v>17.740087470781059</v>
      </c>
      <c r="AH56" s="40">
        <v>283.48757468750779</v>
      </c>
      <c r="AI56" s="39">
        <v>1648.7384282047501</v>
      </c>
      <c r="AJ56" s="41">
        <f t="shared" si="37"/>
        <v>-0.39381030630527042</v>
      </c>
      <c r="AK56" s="42">
        <f t="shared" si="32"/>
        <v>4.8159107326738289</v>
      </c>
      <c r="AL56" s="51">
        <f>kWh_in_MMBtu*(AI56-AH56)*Elec_source_E+(AG56-AF56)*Gas_source_E</f>
        <v>2.0541312751008967</v>
      </c>
      <c r="AM56" s="52">
        <f>(AI56-AH56)*Elec_emissions/1000+(AG56-AF56)*Gas_emissions</f>
        <v>290.92567356471727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56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56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56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390</v>
      </c>
      <c r="F68" s="30">
        <v>30.250675654911952</v>
      </c>
      <c r="G68" s="30">
        <v>15.090236855006593</v>
      </c>
      <c r="H68" s="30">
        <v>269.93684407812657</v>
      </c>
      <c r="I68" s="30">
        <v>641</v>
      </c>
      <c r="J68" s="32">
        <f>(G68-F68)/F68</f>
        <v>-0.50116033680866512</v>
      </c>
      <c r="K68" s="36">
        <f t="shared" ref="K68:K71" si="38">(I68-H68)/H68</f>
        <v>1.3746295256177714</v>
      </c>
      <c r="L68" s="49">
        <f>kWh_in_MMBtu*(I68-H68)*Elec_source_E+(G68-F68)*Gas_source_E</f>
        <v>-12.552326874867692</v>
      </c>
      <c r="M68" s="50">
        <f>(I68-H68)*Elec_emissions/1000+(G68-F68)*Gas_emissions</f>
        <v>-1689.0586748756841</v>
      </c>
      <c r="O68" s="16">
        <v>1</v>
      </c>
      <c r="P68" s="17" t="s">
        <v>22</v>
      </c>
      <c r="Q68" s="18">
        <v>441</v>
      </c>
      <c r="R68" s="18">
        <v>120</v>
      </c>
      <c r="S68" s="30">
        <v>43.277611604260329</v>
      </c>
      <c r="T68" s="30">
        <v>22.110472381896155</v>
      </c>
      <c r="U68" s="30">
        <v>322.08616407049522</v>
      </c>
      <c r="V68" s="30">
        <v>3597.3244303796887</v>
      </c>
      <c r="W68" s="32">
        <f>(T68-S68)/S68</f>
        <v>-0.48910137222730748</v>
      </c>
      <c r="X68" s="36">
        <f t="shared" ref="X68:X71" si="39">(V68-U68)/U68</f>
        <v>10.168826331802132</v>
      </c>
      <c r="Y68" s="49">
        <f>kWh_in_MMBtu*(V68-U68)*Elec_source_E+(T68-S68)*Gas_source_E</f>
        <v>11.992071349254456</v>
      </c>
      <c r="Z68" s="50">
        <f>(V68-U68)*Elec_emissions/1000+(T68-S68)*Gas_emissions</f>
        <v>1650.6269735260344</v>
      </c>
      <c r="AB68" s="16">
        <v>1</v>
      </c>
      <c r="AC68" s="17" t="s">
        <v>22</v>
      </c>
      <c r="AD68" s="18">
        <v>374</v>
      </c>
      <c r="AE68" s="18">
        <v>270</v>
      </c>
      <c r="AF68" s="30">
        <v>24.460926344090481</v>
      </c>
      <c r="AG68" s="30">
        <v>11.970132176388997</v>
      </c>
      <c r="AH68" s="30">
        <v>246.7593685259628</v>
      </c>
      <c r="AI68" s="30">
        <v>2255.6598619140018</v>
      </c>
      <c r="AJ68" s="32">
        <f>(AG68-AF68)/AF68</f>
        <v>-0.51064272840669167</v>
      </c>
      <c r="AK68" s="36">
        <f t="shared" ref="AK68:AK71" si="40">(AI68-AH68)/AH68</f>
        <v>8.1411316027771097</v>
      </c>
      <c r="AL68" s="49">
        <f>kWh_in_MMBtu*(AI68-AH68)*Elec_source_E+(AG68-AF68)*Gas_source_E</f>
        <v>7.8920483905778731</v>
      </c>
      <c r="AM68" s="50">
        <f>(AI68-AH68)*Elec_emissions/1000+(AG68-AF68)*Gas_emissions</f>
        <v>1084.7945747340905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417</v>
      </c>
      <c r="F69" s="30">
        <v>30.990112725289091</v>
      </c>
      <c r="G69" s="31">
        <v>16.32999988908815</v>
      </c>
      <c r="H69" s="31">
        <v>274.97325547977755</v>
      </c>
      <c r="I69" s="30">
        <v>663</v>
      </c>
      <c r="J69" s="37">
        <f t="shared" ref="J69:J71" si="43">(G69-F69)/F69</f>
        <v>-0.4730577447766991</v>
      </c>
      <c r="K69" s="38">
        <f t="shared" si="38"/>
        <v>1.4111435813755322</v>
      </c>
      <c r="L69" s="49">
        <f>kWh_in_MMBtu*(I69-H69)*Elec_source_E+(G69-F69)*Gas_source_E</f>
        <v>-11.825361714089929</v>
      </c>
      <c r="M69" s="50">
        <f>(I69-H69)*Elec_emissions/1000+(G69-F69)*Gas_emissions</f>
        <v>-1590.8457003891349</v>
      </c>
      <c r="O69" s="16">
        <v>2</v>
      </c>
      <c r="P69" s="17" t="s">
        <v>23</v>
      </c>
      <c r="Q69" s="18">
        <v>441</v>
      </c>
      <c r="R69" s="18">
        <v>140</v>
      </c>
      <c r="S69" s="30">
        <v>43.076931986455378</v>
      </c>
      <c r="T69" s="31">
        <v>24.255292127689145</v>
      </c>
      <c r="U69" s="31">
        <v>323.10876037093965</v>
      </c>
      <c r="V69" s="30">
        <v>3126.9648882345518</v>
      </c>
      <c r="W69" s="37">
        <f t="shared" ref="W69:W71" si="44">(T69-S69)/S69</f>
        <v>-0.43693083492306961</v>
      </c>
      <c r="X69" s="38">
        <f t="shared" si="39"/>
        <v>8.6777471605681367</v>
      </c>
      <c r="Y69" s="49">
        <f>kWh_in_MMBtu*(V69-U69)*Elec_source_E+(T69-S69)*Gas_source_E</f>
        <v>9.5021129268582563</v>
      </c>
      <c r="Z69" s="50">
        <f>(V69-U69)*Elec_emissions/1000+(T69-S69)*Gas_emissions</f>
        <v>1310.0257506750559</v>
      </c>
      <c r="AB69" s="16">
        <v>2</v>
      </c>
      <c r="AC69" s="17" t="s">
        <v>23</v>
      </c>
      <c r="AD69" s="18">
        <v>374</v>
      </c>
      <c r="AE69" s="18">
        <v>277</v>
      </c>
      <c r="AF69" s="30">
        <v>24.881251004844056</v>
      </c>
      <c r="AG69" s="31">
        <v>12.324437024813278</v>
      </c>
      <c r="AH69" s="31">
        <v>250.64484145536349</v>
      </c>
      <c r="AI69" s="30">
        <v>2210.5745450042182</v>
      </c>
      <c r="AJ69" s="37">
        <f t="shared" ref="AJ69:AJ71" si="45">(AG69-AF69)/AF69</f>
        <v>-0.50466972008707001</v>
      </c>
      <c r="AK69" s="38">
        <f t="shared" si="40"/>
        <v>7.819549335899227</v>
      </c>
      <c r="AL69" s="49">
        <f>kWh_in_MMBtu*(AI69-AH69)*Elec_source_E+(AG69-AF69)*Gas_source_E</f>
        <v>7.2958122142111375</v>
      </c>
      <c r="AM69" s="50">
        <f>(AI69-AH69)*Elec_emissions/1000+(AG69-AF69)*Gas_emissions</f>
        <v>1003.8861338955098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531</v>
      </c>
      <c r="F70" s="30">
        <v>34.007730243437663</v>
      </c>
      <c r="G70" s="31">
        <v>20.000056036186152</v>
      </c>
      <c r="H70" s="31">
        <v>296.36554085021959</v>
      </c>
      <c r="I70" s="30">
        <v>863</v>
      </c>
      <c r="J70" s="37">
        <f t="shared" si="43"/>
        <v>-0.41189676896929978</v>
      </c>
      <c r="K70" s="38">
        <f t="shared" si="38"/>
        <v>1.911944477499671</v>
      </c>
      <c r="L70" s="49">
        <f>kWh_in_MMBtu*(I70-H70)*Elec_source_E+(G70-F70)*Gas_source_E</f>
        <v>-9.2020538342433156</v>
      </c>
      <c r="M70" s="50">
        <f>(I70-H70)*Elec_emissions/1000+(G70-F70)*Gas_emissions</f>
        <v>-1235.2416048621915</v>
      </c>
      <c r="O70" s="16">
        <v>3</v>
      </c>
      <c r="P70" s="17" t="s">
        <v>24</v>
      </c>
      <c r="Q70" s="18">
        <v>441</v>
      </c>
      <c r="R70" s="18">
        <v>215</v>
      </c>
      <c r="S70" s="30">
        <v>44.325494510431369</v>
      </c>
      <c r="T70" s="31">
        <v>29.342420334451209</v>
      </c>
      <c r="U70" s="31">
        <v>342.01433880185704</v>
      </c>
      <c r="V70" s="30">
        <v>2555.7473362978103</v>
      </c>
      <c r="W70" s="37">
        <f t="shared" si="44"/>
        <v>-0.33802384703128602</v>
      </c>
      <c r="X70" s="38">
        <f t="shared" si="39"/>
        <v>6.4726321277964312</v>
      </c>
      <c r="Y70" s="49">
        <f>kWh_in_MMBtu*(V70-U70)*Elec_source_E+(T70-S70)*Gas_source_E</f>
        <v>7.3683719666528162</v>
      </c>
      <c r="Z70" s="50">
        <f>(V70-U70)*Elec_emissions/1000+(T70-S70)*Gas_emissions</f>
        <v>1016.255874490033</v>
      </c>
      <c r="AB70" s="16">
        <v>3</v>
      </c>
      <c r="AC70" s="17" t="s">
        <v>24</v>
      </c>
      <c r="AD70" s="18">
        <v>374</v>
      </c>
      <c r="AE70" s="18">
        <v>316</v>
      </c>
      <c r="AF70" s="30">
        <v>26.987732403552727</v>
      </c>
      <c r="AG70" s="31">
        <v>13.643700580088074</v>
      </c>
      <c r="AH70" s="31">
        <v>265.30702325654249</v>
      </c>
      <c r="AI70" s="30">
        <v>2292.844800938597</v>
      </c>
      <c r="AJ70" s="37">
        <f t="shared" si="45"/>
        <v>-0.49444805602518921</v>
      </c>
      <c r="AK70" s="38">
        <f t="shared" si="40"/>
        <v>7.642231829353034</v>
      </c>
      <c r="AL70" s="49">
        <f>kWh_in_MMBtu*(AI70-AH70)*Elec_source_E+(AG70-AF70)*Gas_source_E</f>
        <v>7.1615475634327925</v>
      </c>
      <c r="AM70" s="50">
        <f>(AI70-AH70)*Elec_emissions/1000+(AG70-AF70)*Gas_emissions</f>
        <v>986.46725070040361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733</v>
      </c>
      <c r="F71" s="39">
        <v>41.93023566152231</v>
      </c>
      <c r="G71" s="40">
        <v>28.305885926520094</v>
      </c>
      <c r="H71" s="40">
        <v>338.91021077009282</v>
      </c>
      <c r="I71" s="39">
        <v>1207</v>
      </c>
      <c r="J71" s="41">
        <f t="shared" si="43"/>
        <v>-0.32492900457282031</v>
      </c>
      <c r="K71" s="42">
        <f t="shared" si="38"/>
        <v>2.5614152706033249</v>
      </c>
      <c r="L71" s="51">
        <f>kWh_in_MMBtu*(I71-H71)*Elec_source_E+(G71-F71)*Gas_source_E</f>
        <v>-5.5568906094206536</v>
      </c>
      <c r="M71" s="52">
        <f>(I71-H71)*Elec_emissions/1000+(G71-F71)*Gas_emissions</f>
        <v>-740.57685750504083</v>
      </c>
      <c r="O71" s="19">
        <v>4</v>
      </c>
      <c r="P71" s="14" t="s">
        <v>25</v>
      </c>
      <c r="Q71" s="13">
        <v>441</v>
      </c>
      <c r="R71" s="13">
        <v>406</v>
      </c>
      <c r="S71" s="39">
        <v>54.060541382782979</v>
      </c>
      <c r="T71" s="40">
        <v>41.730112141905749</v>
      </c>
      <c r="U71" s="40">
        <v>399.33537490055147</v>
      </c>
      <c r="V71" s="39">
        <v>1937.2940048699911</v>
      </c>
      <c r="W71" s="41">
        <f t="shared" si="44"/>
        <v>-0.22808556713426076</v>
      </c>
      <c r="X71" s="42">
        <f t="shared" si="39"/>
        <v>3.8512957444665288</v>
      </c>
      <c r="Y71" s="51">
        <f>kWh_in_MMBtu*(V71-U71)*Elec_source_E+(T71-S71)*Gas_source_E</f>
        <v>3.0250069563445869</v>
      </c>
      <c r="Z71" s="52">
        <f>(V71-U71)*Elec_emissions/1000+(T71-S71)*Gas_emissions</f>
        <v>423.61874956661222</v>
      </c>
      <c r="AB71" s="19">
        <v>4</v>
      </c>
      <c r="AC71" s="14" t="s">
        <v>25</v>
      </c>
      <c r="AD71" s="13">
        <v>374</v>
      </c>
      <c r="AE71" s="13">
        <v>327</v>
      </c>
      <c r="AF71" s="39">
        <v>26.869366784360711</v>
      </c>
      <c r="AG71" s="40">
        <v>11.638498026071845</v>
      </c>
      <c r="AH71" s="40">
        <v>263.88691830230664</v>
      </c>
      <c r="AI71" s="39">
        <v>2484.6979618062956</v>
      </c>
      <c r="AJ71" s="41">
        <f t="shared" si="45"/>
        <v>-0.56684881636860818</v>
      </c>
      <c r="AK71" s="42">
        <f t="shared" si="40"/>
        <v>8.4157678515910614</v>
      </c>
      <c r="AL71" s="51">
        <f>kWh_in_MMBtu*(AI71-AH71)*Elec_source_E+(AG71-AF71)*Gas_source_E</f>
        <v>7.1740524648162207</v>
      </c>
      <c r="AM71" s="52">
        <f>(AI71-AH71)*Elec_emissions/1000+(AG71-AF71)*Gas_emissions</f>
        <v>990.1215497863368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topLeftCell="A16" workbookViewId="0">
      <selection activeCell="BK16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75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75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75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75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75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5397</v>
      </c>
      <c r="F8" s="30">
        <v>38.13200098732311</v>
      </c>
      <c r="G8" s="30">
        <v>29.306065718565186</v>
      </c>
      <c r="H8" s="30">
        <v>309.9130877520717</v>
      </c>
      <c r="I8" s="30">
        <v>1114.2103128704514</v>
      </c>
      <c r="J8" s="32">
        <f>(G8-F8)/F8</f>
        <v>-0.23145743837812457</v>
      </c>
      <c r="K8" s="36">
        <f>(I8-H8)/H8</f>
        <v>2.5952347832493339</v>
      </c>
      <c r="L8" s="49">
        <f>kWh_in_MMBtu*(I8-H8)*Elec_source_E+(G8-F8)*Gas_source_E</f>
        <v>-1.009573311128193</v>
      </c>
      <c r="M8" s="50">
        <f>(I8-H8)*Elec_emissions/1000+(G8-F8)*Gas_emissions</f>
        <v>-127.96431918529083</v>
      </c>
      <c r="N8" s="6"/>
      <c r="O8" s="16">
        <v>1</v>
      </c>
      <c r="P8" s="17" t="s">
        <v>22</v>
      </c>
      <c r="Q8" s="18">
        <v>7241</v>
      </c>
      <c r="R8" s="18">
        <v>4971</v>
      </c>
      <c r="S8" s="30">
        <v>36.699565533748213</v>
      </c>
      <c r="T8" s="30">
        <v>28.060574939012707</v>
      </c>
      <c r="U8" s="30">
        <v>301.09934784463604</v>
      </c>
      <c r="V8" s="30">
        <v>1099.1943232767633</v>
      </c>
      <c r="W8" s="32">
        <f>(T8-S8)/S8</f>
        <v>-0.2353976258054406</v>
      </c>
      <c r="X8" s="36">
        <f>(V8-U8)/U8</f>
        <v>2.6506034674108148</v>
      </c>
      <c r="Y8" s="49">
        <f>kWh_in_MMBtu*(V8-U8)*Elec_source_E+(T8-S8)*Gas_source_E</f>
        <v>-0.87220405363800957</v>
      </c>
      <c r="Z8" s="50">
        <f>(V8-U8)*Elec_emissions/1000+(T8-S8)*Gas_emissions</f>
        <v>-109.50152314780667</v>
      </c>
      <c r="AA8" s="6"/>
      <c r="AB8" s="16">
        <v>1</v>
      </c>
      <c r="AC8" s="17" t="s">
        <v>22</v>
      </c>
      <c r="AD8" s="18">
        <v>2476</v>
      </c>
      <c r="AE8" s="18">
        <v>284</v>
      </c>
      <c r="AF8" s="30">
        <v>40.768434852178906</v>
      </c>
      <c r="AG8" s="30">
        <v>30.811288244419796</v>
      </c>
      <c r="AH8" s="30">
        <v>318.86257535369015</v>
      </c>
      <c r="AI8" s="30">
        <v>1276.0487168367831</v>
      </c>
      <c r="AJ8" s="32">
        <f>(AG8-AF8)/AF8</f>
        <v>-0.24423666603494693</v>
      </c>
      <c r="AK8" s="36">
        <f>(AI8-AH8)/AH8</f>
        <v>3.0018767189011091</v>
      </c>
      <c r="AL8" s="49">
        <f>kWh_in_MMBtu*(AI8-AH8)*Elec_source_E+(AG8-AF8)*Gas_source_E</f>
        <v>-0.60578583439995448</v>
      </c>
      <c r="AM8" s="50">
        <f>(AI8-AH8)*Elec_emissions/1000+(AG8-AF8)*Gas_emissions</f>
        <v>-71.951901624172024</v>
      </c>
      <c r="AO8" s="16">
        <v>1</v>
      </c>
      <c r="AP8" s="17" t="s">
        <v>22</v>
      </c>
      <c r="AQ8" s="18">
        <v>211</v>
      </c>
      <c r="AR8" s="18">
        <v>139</v>
      </c>
      <c r="AS8" s="30">
        <v>82.522315177510777</v>
      </c>
      <c r="AT8" s="30">
        <v>69.374668584058568</v>
      </c>
      <c r="AU8" s="30">
        <v>598.5422358852328</v>
      </c>
      <c r="AV8" s="30">
        <v>1332.0335602772577</v>
      </c>
      <c r="AW8" s="32">
        <f>(AT8-AS8)/AS8</f>
        <v>-0.15932231863794394</v>
      </c>
      <c r="AX8" s="36">
        <f>(AV8-AU8)/AU8</f>
        <v>1.2254629338014968</v>
      </c>
      <c r="AY8" s="49">
        <f>kWh_in_MMBtu*(AV8-AU8)*Elec_source_E+(AT8-AS8)*Gas_source_E</f>
        <v>-6.4782769479217954</v>
      </c>
      <c r="AZ8" s="50">
        <f>(AV8-AU8)*Elec_emissions/1000+(AT8-AS8)*Gas_emissions</f>
        <v>-866.20766357147045</v>
      </c>
      <c r="BA8" s="6"/>
      <c r="BB8" s="16">
        <v>1</v>
      </c>
      <c r="BC8" s="17" t="s">
        <v>22</v>
      </c>
      <c r="BD8" s="18">
        <v>72</v>
      </c>
      <c r="BE8" s="18">
        <v>3</v>
      </c>
      <c r="BF8" s="30">
        <v>105.34391754248797</v>
      </c>
      <c r="BG8" s="30">
        <v>94.077955554956063</v>
      </c>
      <c r="BH8" s="30">
        <v>693.91142458262038</v>
      </c>
      <c r="BI8" s="30">
        <v>582.52569761561256</v>
      </c>
      <c r="BJ8" s="32">
        <f>(BG8-BF8)/BF8</f>
        <v>-0.1069445892116937</v>
      </c>
      <c r="BK8" s="36">
        <f>(BI8-BH8)/BH8</f>
        <v>-0.16051865269980969</v>
      </c>
      <c r="BL8" s="49">
        <f>kWh_in_MMBtu*(BI8-BH8)*Elec_source_E+(BG8-BF8)*Gas_source_E</f>
        <v>-13.472378931107521</v>
      </c>
      <c r="BM8" s="50">
        <f>(BI8-BH8)*Elec_emissions/1000+(BG8-BF8)*Gas_emissions</f>
        <v>-1818.0512591772201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5451</v>
      </c>
      <c r="F9" s="30">
        <v>38.287575965161565</v>
      </c>
      <c r="G9" s="31">
        <v>29.291213847829496</v>
      </c>
      <c r="H9" s="31">
        <v>312.08609757836427</v>
      </c>
      <c r="I9" s="30">
        <v>1068.3131280239961</v>
      </c>
      <c r="J9" s="37">
        <f t="shared" ref="J9:J11" si="0">(G9-F9)/F9</f>
        <v>-0.23496818198984423</v>
      </c>
      <c r="K9" s="38">
        <f t="shared" ref="K9:K11" si="1">(I9-H9)/H9</f>
        <v>2.4231359112552093</v>
      </c>
      <c r="L9" s="49">
        <f>kWh_in_MMBtu*(I9-H9)*Elec_source_E+(G9-F9)*Gas_source_E</f>
        <v>-1.7099715082757143</v>
      </c>
      <c r="M9" s="50">
        <f>(I9-H9)*Elec_emissions/1000+(G9-F9)*Gas_emissions</f>
        <v>-222.91112897986568</v>
      </c>
      <c r="N9" s="6"/>
      <c r="O9" s="16">
        <v>2</v>
      </c>
      <c r="P9" s="17" t="s">
        <v>23</v>
      </c>
      <c r="Q9" s="18">
        <v>7241</v>
      </c>
      <c r="R9" s="18">
        <v>4949</v>
      </c>
      <c r="S9" s="30">
        <v>36.817405104702374</v>
      </c>
      <c r="T9" s="31">
        <v>27.946890691581043</v>
      </c>
      <c r="U9" s="31">
        <v>303.13645406710469</v>
      </c>
      <c r="V9" s="30">
        <v>1062.4106256870607</v>
      </c>
      <c r="W9" s="37">
        <f t="shared" ref="W9:W11" si="2">(T9-S9)/S9</f>
        <v>-0.2409326346573071</v>
      </c>
      <c r="X9" s="38">
        <f t="shared" ref="X9:X11" si="3">(V9-U9)/U9</f>
        <v>2.5047273643039878</v>
      </c>
      <c r="Y9" s="49">
        <f>kWh_in_MMBtu*(V9-U9)*Elec_source_E+(T9-S9)*Gas_source_E</f>
        <v>-1.5401752338666501</v>
      </c>
      <c r="Z9" s="50">
        <f>(V9-U9)*Elec_emissions/1000+(T9-S9)*Gas_emissions</f>
        <v>-199.98097319341969</v>
      </c>
      <c r="AA9" s="6"/>
      <c r="AB9" s="16">
        <v>2</v>
      </c>
      <c r="AC9" s="17" t="s">
        <v>23</v>
      </c>
      <c r="AD9" s="18">
        <v>2476</v>
      </c>
      <c r="AE9" s="18">
        <v>364</v>
      </c>
      <c r="AF9" s="30">
        <v>40.334997508910732</v>
      </c>
      <c r="AG9" s="31">
        <v>31.745411269970067</v>
      </c>
      <c r="AH9" s="31">
        <v>318.0757250570569</v>
      </c>
      <c r="AI9" s="30">
        <v>1058.106212807364</v>
      </c>
      <c r="AJ9" s="37">
        <f t="shared" ref="AJ9:AJ11" si="4">(AG9-AF9)/AF9</f>
        <v>-0.21295616138424378</v>
      </c>
      <c r="AK9" s="38">
        <f t="shared" ref="AK9:AK11" si="5">(AI9-AH9)/AH9</f>
        <v>2.3265858707625657</v>
      </c>
      <c r="AL9" s="49">
        <f>kWh_in_MMBtu*(AI9-AH9)*Elec_source_E+(AG9-AF9)*Gas_source_E</f>
        <v>-1.4399837725986995</v>
      </c>
      <c r="AM9" s="50">
        <f>(AI9-AH9)*Elec_emissions/1000+(AG9-AF9)*Gas_emissions</f>
        <v>-186.66484793533118</v>
      </c>
      <c r="AO9" s="16">
        <v>2</v>
      </c>
      <c r="AP9" s="17" t="s">
        <v>23</v>
      </c>
      <c r="AQ9" s="18">
        <v>211</v>
      </c>
      <c r="AR9" s="18">
        <v>133</v>
      </c>
      <c r="AS9" s="30">
        <v>83.407946032281771</v>
      </c>
      <c r="AT9" s="31">
        <v>68.95525750351527</v>
      </c>
      <c r="AU9" s="31">
        <v>603.73726392919923</v>
      </c>
      <c r="AV9" s="30">
        <v>1325.6069827254228</v>
      </c>
      <c r="AW9" s="37">
        <f t="shared" ref="AW9:AW11" si="6">(AT9-AS9)/AS9</f>
        <v>-0.17327711826368208</v>
      </c>
      <c r="AX9" s="38">
        <f t="shared" ref="AX9:AX11" si="7">(AV9-AU9)/AU9</f>
        <v>1.1956686491375457</v>
      </c>
      <c r="AY9" s="49">
        <f>kWh_in_MMBtu*(AV9-AU9)*Elec_source_E+(AT9-AS9)*Gas_source_E</f>
        <v>-8.0251919780635941</v>
      </c>
      <c r="AZ9" s="50">
        <f>(AV9-AU9)*Elec_emissions/1000+(AT9-AS9)*Gas_emissions</f>
        <v>-1074.9466425989667</v>
      </c>
      <c r="BA9" s="6"/>
      <c r="BB9" s="16">
        <v>2</v>
      </c>
      <c r="BC9" s="17" t="s">
        <v>23</v>
      </c>
      <c r="BD9" s="18">
        <v>72</v>
      </c>
      <c r="BE9" s="18">
        <v>5</v>
      </c>
      <c r="BF9" s="30">
        <v>144.20856147733383</v>
      </c>
      <c r="BG9" s="31">
        <v>126.17314032944007</v>
      </c>
      <c r="BH9" s="31">
        <v>976.47733964199983</v>
      </c>
      <c r="BI9" s="30">
        <v>809.65683383559076</v>
      </c>
      <c r="BJ9" s="37">
        <f t="shared" ref="BJ9:BJ11" si="8">(BG9-BF9)/BF9</f>
        <v>-0.12506484332921175</v>
      </c>
      <c r="BK9" s="38">
        <f t="shared" ref="BK9:BK11" si="9">(BI9-BH9)/BH9</f>
        <v>-0.17083909583356999</v>
      </c>
      <c r="BL9" s="49">
        <f>kWh_in_MMBtu*(BI9-BH9)*Elec_source_E+(BG9-BF9)*Gas_source_E</f>
        <v>-21.444566579335341</v>
      </c>
      <c r="BM9" s="50">
        <f>(BI9-BH9)*Elec_emissions/1000+(BG9-BF9)*Gas_emissions</f>
        <v>-2893.7639241829011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6557</v>
      </c>
      <c r="F10" s="30">
        <v>38.665165437706825</v>
      </c>
      <c r="G10" s="31">
        <v>29.487852689295835</v>
      </c>
      <c r="H10" s="31">
        <v>316.78237630080565</v>
      </c>
      <c r="I10" s="30">
        <v>1044.4463591215997</v>
      </c>
      <c r="J10" s="37">
        <f t="shared" si="0"/>
        <v>-0.237353510440722</v>
      </c>
      <c r="K10" s="38">
        <f t="shared" si="1"/>
        <v>2.2970469232474895</v>
      </c>
      <c r="L10" s="49">
        <f>kWh_in_MMBtu*(I10-H10)*Elec_source_E+(G10-F10)*Gas_source_E</f>
        <v>-2.212999778997637</v>
      </c>
      <c r="M10" s="50">
        <f>(I10-H10)*Elec_emissions/1000+(G10-F10)*Gas_emissions</f>
        <v>-291.041542994981</v>
      </c>
      <c r="N10" s="6"/>
      <c r="O10" s="16">
        <v>3</v>
      </c>
      <c r="P10" s="17" t="s">
        <v>24</v>
      </c>
      <c r="Q10" s="18">
        <v>7241</v>
      </c>
      <c r="R10" s="18">
        <v>5551</v>
      </c>
      <c r="S10" s="30">
        <v>37.511439227433428</v>
      </c>
      <c r="T10" s="31">
        <v>28.174780339408795</v>
      </c>
      <c r="U10" s="31">
        <v>309.44423811826402</v>
      </c>
      <c r="V10" s="30">
        <v>1062.6316098261755</v>
      </c>
      <c r="W10" s="37">
        <f t="shared" si="2"/>
        <v>-0.24890164388031286</v>
      </c>
      <c r="X10" s="38">
        <f t="shared" si="3"/>
        <v>2.4340003106474284</v>
      </c>
      <c r="Y10" s="49">
        <f>kWh_in_MMBtu*(V10-U10)*Elec_source_E+(T10-S10)*Gas_source_E</f>
        <v>-2.1134371592066614</v>
      </c>
      <c r="Z10" s="50">
        <f>(V10-U10)*Elec_emissions/1000+(T10-S10)*Gas_emissions</f>
        <v>-277.35441807631787</v>
      </c>
      <c r="AA10" s="6"/>
      <c r="AB10" s="16">
        <v>3</v>
      </c>
      <c r="AC10" s="17" t="s">
        <v>24</v>
      </c>
      <c r="AD10" s="18">
        <v>2476</v>
      </c>
      <c r="AE10" s="18">
        <v>835</v>
      </c>
      <c r="AF10" s="30">
        <v>36.668230233841577</v>
      </c>
      <c r="AG10" s="31">
        <v>29.54420099164312</v>
      </c>
      <c r="AH10" s="31">
        <v>304.39936679475659</v>
      </c>
      <c r="AI10" s="30">
        <v>900.21621711910677</v>
      </c>
      <c r="AJ10" s="37">
        <f t="shared" si="4"/>
        <v>-0.19428342182774885</v>
      </c>
      <c r="AK10" s="38">
        <f t="shared" si="5"/>
        <v>1.9573524629769807</v>
      </c>
      <c r="AL10" s="49">
        <f>kWh_in_MMBtu*(AI10-AH10)*Elec_source_E+(AG10-AF10)*Gas_source_E</f>
        <v>-1.3864581321203344</v>
      </c>
      <c r="AM10" s="50">
        <f>(AI10-AH10)*Elec_emissions/1000+(AG10-AF10)*Gas_emissions</f>
        <v>-180.91459823156799</v>
      </c>
      <c r="AO10" s="16">
        <v>3</v>
      </c>
      <c r="AP10" s="17" t="s">
        <v>24</v>
      </c>
      <c r="AQ10" s="18">
        <v>211</v>
      </c>
      <c r="AR10" s="18">
        <v>156</v>
      </c>
      <c r="AS10" s="30">
        <v>83.594191081559387</v>
      </c>
      <c r="AT10" s="31">
        <v>69.214024073947101</v>
      </c>
      <c r="AU10" s="31">
        <v>604.13780234349372</v>
      </c>
      <c r="AV10" s="30">
        <v>1209.336705404987</v>
      </c>
      <c r="AW10" s="37">
        <f t="shared" si="6"/>
        <v>-0.17202352007428545</v>
      </c>
      <c r="AX10" s="38">
        <f t="shared" si="7"/>
        <v>1.0017563885489096</v>
      </c>
      <c r="AY10" s="49">
        <f>kWh_in_MMBtu*(AV10-AU10)*Elec_source_E+(AT10-AS10)*Gas_source_E</f>
        <v>-9.195205322494278</v>
      </c>
      <c r="AZ10" s="50">
        <f>(AV10-AU10)*Elec_emissions/1000+(AT10-AS10)*Gas_emissions</f>
        <v>-1233.9253450675949</v>
      </c>
      <c r="BA10" s="6"/>
      <c r="BB10" s="16">
        <v>3</v>
      </c>
      <c r="BC10" s="17" t="s">
        <v>24</v>
      </c>
      <c r="BD10" s="18">
        <v>72</v>
      </c>
      <c r="BE10" s="18">
        <v>15</v>
      </c>
      <c r="BF10" s="30">
        <v>109.52163797199619</v>
      </c>
      <c r="BG10" s="31">
        <v>99.123255739821062</v>
      </c>
      <c r="BH10" s="31">
        <v>733.20714471282588</v>
      </c>
      <c r="BI10" s="30">
        <v>628.64288517369516</v>
      </c>
      <c r="BJ10" s="37">
        <f t="shared" si="8"/>
        <v>-9.4943633283076964E-2</v>
      </c>
      <c r="BK10" s="38">
        <f t="shared" si="9"/>
        <v>-0.14261216668869919</v>
      </c>
      <c r="BL10" s="49">
        <f>kWh_in_MMBtu*(BI10-BH10)*Elec_source_E+(BG10-BF10)*Gas_source_E</f>
        <v>-12.453687300089511</v>
      </c>
      <c r="BM10" s="50">
        <f>(BI10-BH10)*Elec_emissions/1000+(BG10-BF10)*Gas_emissions</f>
        <v>-1680.5986214996392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8412</v>
      </c>
      <c r="F11" s="39">
        <v>40.653780578829043</v>
      </c>
      <c r="G11" s="40">
        <v>30.708099879222299</v>
      </c>
      <c r="H11" s="40">
        <v>326.96963474760781</v>
      </c>
      <c r="I11" s="39">
        <v>1123.3950469350027</v>
      </c>
      <c r="J11" s="41">
        <f t="shared" si="0"/>
        <v>-0.24464343925706333</v>
      </c>
      <c r="K11" s="42">
        <f t="shared" si="1"/>
        <v>2.435777905805125</v>
      </c>
      <c r="L11" s="51">
        <f>kWh_in_MMBtu*(I11-H11)*Elec_source_E+(G11-F11)*Gas_source_E</f>
        <v>-2.3143703837897558</v>
      </c>
      <c r="M11" s="52">
        <f>(I11-H11)*Elec_emissions/1000+(G11-F11)*Gas_emissions</f>
        <v>-304.01251352171926</v>
      </c>
      <c r="N11" s="6"/>
      <c r="O11" s="19">
        <v>4</v>
      </c>
      <c r="P11" s="14" t="s">
        <v>25</v>
      </c>
      <c r="Q11" s="13">
        <v>7241</v>
      </c>
      <c r="R11" s="13">
        <v>6829</v>
      </c>
      <c r="S11" s="39">
        <v>39.833843508719269</v>
      </c>
      <c r="T11" s="40">
        <v>29.591374907526742</v>
      </c>
      <c r="U11" s="40">
        <v>321.12231817325397</v>
      </c>
      <c r="V11" s="39">
        <v>1168.1763545023166</v>
      </c>
      <c r="W11" s="41">
        <f t="shared" si="2"/>
        <v>-0.2571298097044174</v>
      </c>
      <c r="X11" s="42">
        <f t="shared" si="3"/>
        <v>2.6377924809077102</v>
      </c>
      <c r="Y11" s="51">
        <f>kWh_in_MMBtu*(V11-U11)*Elec_source_E+(T11-S11)*Gas_source_E</f>
        <v>-2.095846068200542</v>
      </c>
      <c r="Z11" s="52">
        <f>(V11-U11)*Elec_emissions/1000+(T11-S11)*Gas_emissions</f>
        <v>-274.02631555284438</v>
      </c>
      <c r="AA11" s="6"/>
      <c r="AB11" s="19">
        <v>4</v>
      </c>
      <c r="AC11" s="14" t="s">
        <v>25</v>
      </c>
      <c r="AD11" s="13">
        <v>2476</v>
      </c>
      <c r="AE11" s="13">
        <v>1345</v>
      </c>
      <c r="AF11" s="39">
        <v>35.860703858112743</v>
      </c>
      <c r="AG11" s="40">
        <v>28.284247836757412</v>
      </c>
      <c r="AH11" s="40">
        <v>301.542439888324</v>
      </c>
      <c r="AI11" s="39">
        <v>881.65489910207361</v>
      </c>
      <c r="AJ11" s="41">
        <f t="shared" si="4"/>
        <v>-0.21127460440633025</v>
      </c>
      <c r="AK11" s="42">
        <f t="shared" si="5"/>
        <v>1.9238169573363995</v>
      </c>
      <c r="AL11" s="51">
        <f>kWh_in_MMBtu*(AI11-AH11)*Elec_source_E+(AG11-AF11)*Gas_source_E</f>
        <v>-2.0477323855898817</v>
      </c>
      <c r="AM11" s="52">
        <f>(AI11-AH11)*Elec_emissions/1000+(AG11-AF11)*Gas_emissions</f>
        <v>-270.25551944244148</v>
      </c>
      <c r="AO11" s="19">
        <v>4</v>
      </c>
      <c r="AP11" s="14" t="s">
        <v>25</v>
      </c>
      <c r="AQ11" s="13">
        <v>211</v>
      </c>
      <c r="AR11" s="13">
        <v>202</v>
      </c>
      <c r="AS11" s="39">
        <v>91.094327823927784</v>
      </c>
      <c r="AT11" s="40">
        <v>75.642040035198193</v>
      </c>
      <c r="AU11" s="40">
        <v>636.50367988288383</v>
      </c>
      <c r="AV11" s="39">
        <v>1312.1128639590033</v>
      </c>
      <c r="AW11" s="41">
        <f t="shared" si="6"/>
        <v>-0.16962952752224747</v>
      </c>
      <c r="AX11" s="42">
        <f t="shared" si="7"/>
        <v>1.06143798603086</v>
      </c>
      <c r="AY11" s="51">
        <f>kWh_in_MMBtu*(AV11-AU11)*Elec_source_E+(AT11-AS11)*Gas_source_E</f>
        <v>-9.6100141315815328</v>
      </c>
      <c r="AZ11" s="52">
        <f>(AV11-AU11)*Elec_emissions/1000+(AT11-AS11)*Gas_emissions</f>
        <v>-1289.1505512965723</v>
      </c>
      <c r="BA11" s="6"/>
      <c r="BB11" s="19">
        <v>4</v>
      </c>
      <c r="BC11" s="14" t="s">
        <v>25</v>
      </c>
      <c r="BD11" s="13">
        <v>72</v>
      </c>
      <c r="BE11" s="13">
        <v>36</v>
      </c>
      <c r="BF11" s="39">
        <v>92.238444401974448</v>
      </c>
      <c r="BG11" s="40">
        <v>80.973097582466835</v>
      </c>
      <c r="BH11" s="40">
        <v>649.33143626645028</v>
      </c>
      <c r="BI11" s="39">
        <v>601.39366969249897</v>
      </c>
      <c r="BJ11" s="41">
        <f t="shared" si="8"/>
        <v>-0.122132879544383</v>
      </c>
      <c r="BK11" s="42">
        <f t="shared" si="9"/>
        <v>-7.3826344908827515E-2</v>
      </c>
      <c r="BL11" s="51">
        <f>kWh_in_MMBtu*(BI11-BH11)*Elec_source_E+(BG11-BF11)*Gas_source_E</f>
        <v>-12.792443208344327</v>
      </c>
      <c r="BM11" s="52">
        <f>(BI11-BH11)*Elec_emissions/1000+(BG11-BF11)*Gas_emissions</f>
        <v>-1725.7074950661442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75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75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75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75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75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2503</v>
      </c>
      <c r="F23" s="30">
        <v>49.652882093167641</v>
      </c>
      <c r="G23" s="30">
        <v>39.663001852270376</v>
      </c>
      <c r="H23" s="30">
        <v>352.39245324607253</v>
      </c>
      <c r="I23" s="30">
        <v>1155.4193090070053</v>
      </c>
      <c r="J23" s="32">
        <f>(G23-F23)/F23</f>
        <v>-0.20119436817690581</v>
      </c>
      <c r="K23" s="36">
        <f t="shared" ref="K23:K26" si="10">(I23-H23)/H23</f>
        <v>2.2787856220070246</v>
      </c>
      <c r="L23" s="49">
        <f>kWh_in_MMBtu*(I23-H23)*Elec_source_E+(G23-F23)*Gas_source_E</f>
        <v>-2.2918737314210844</v>
      </c>
      <c r="M23" s="50">
        <f>(I23-H23)*Elec_emissions/1000+(G23-F23)*Gas_emissions</f>
        <v>-300.91134713550173</v>
      </c>
      <c r="N23" s="6"/>
      <c r="O23" s="16">
        <v>1</v>
      </c>
      <c r="P23" s="17" t="s">
        <v>22</v>
      </c>
      <c r="Q23" s="18">
        <v>3779</v>
      </c>
      <c r="R23" s="18">
        <v>2226</v>
      </c>
      <c r="S23" s="30">
        <v>48.130211291978718</v>
      </c>
      <c r="T23" s="30">
        <v>38.524430734711885</v>
      </c>
      <c r="U23" s="30">
        <v>341.80635686722201</v>
      </c>
      <c r="V23" s="30">
        <v>1108.5905965079812</v>
      </c>
      <c r="W23" s="32">
        <f>(T23-S23)/S23</f>
        <v>-0.19957902322501778</v>
      </c>
      <c r="X23" s="36">
        <f t="shared" ref="X23:X26" si="11">(V23-U23)/U23</f>
        <v>2.2433293712516411</v>
      </c>
      <c r="Y23" s="49">
        <f>kWh_in_MMBtu*(V23-U23)*Elec_source_E+(T23-S23)*Gas_source_E</f>
        <v>-2.2612135695009865</v>
      </c>
      <c r="Z23" s="50">
        <f>(V23-U23)*Elec_emissions/1000+(T23-S23)*Gas_emissions</f>
        <v>-297.14545748056071</v>
      </c>
      <c r="AA23" s="6"/>
      <c r="AB23" s="16">
        <v>1</v>
      </c>
      <c r="AC23" s="17" t="s">
        <v>22</v>
      </c>
      <c r="AD23" s="18">
        <v>1341</v>
      </c>
      <c r="AE23" s="18">
        <v>200</v>
      </c>
      <c r="AF23" s="30">
        <v>45.886591966847448</v>
      </c>
      <c r="AG23" s="30">
        <v>34.174747730688949</v>
      </c>
      <c r="AH23" s="30">
        <v>335.05030432255228</v>
      </c>
      <c r="AI23" s="30">
        <v>1502.2781584573888</v>
      </c>
      <c r="AJ23" s="32">
        <f>(AG23-AF23)/AF23</f>
        <v>-0.2552345627371973</v>
      </c>
      <c r="AK23" s="36">
        <f t="shared" ref="AK23:AK26" si="12">(AI23-AH23)/AH23</f>
        <v>3.4837391253677192</v>
      </c>
      <c r="AL23" s="49">
        <f>kWh_in_MMBtu*(AI23-AH23)*Elec_source_E+(AG23-AF23)*Gas_source_E</f>
        <v>-0.26972838976850966</v>
      </c>
      <c r="AM23" s="50">
        <f>(AI23-AH23)*Elec_emissions/1000+(AG23-AF23)*Gas_emissions</f>
        <v>-24.491802803247083</v>
      </c>
      <c r="AO23" s="16">
        <v>1</v>
      </c>
      <c r="AP23" s="17" t="s">
        <v>22</v>
      </c>
      <c r="AQ23" s="18">
        <v>133</v>
      </c>
      <c r="AR23" s="18">
        <v>75</v>
      </c>
      <c r="AS23" s="30">
        <v>102.76310959941021</v>
      </c>
      <c r="AT23" s="30">
        <v>86.068832959628025</v>
      </c>
      <c r="AU23" s="30">
        <v>700.66344042530432</v>
      </c>
      <c r="AV23" s="30">
        <v>1632.9132594764515</v>
      </c>
      <c r="AW23" s="32">
        <f>(AT23-AS23)/AS23</f>
        <v>-0.16245398475055489</v>
      </c>
      <c r="AX23" s="36">
        <f t="shared" ref="AX23:AX26" si="13">(AV23-AU23)/AU23</f>
        <v>1.3305244219468184</v>
      </c>
      <c r="AY23" s="49">
        <f>kWh_in_MMBtu*(AV23-AU23)*Elec_source_E+(AT23-AS23)*Gas_source_E</f>
        <v>-8.2162224280672671</v>
      </c>
      <c r="AZ23" s="50">
        <f>(AV23-AU23)*Elec_emissions/1000+(AT23-AS23)*Gas_emissions</f>
        <v>-1098.5674291476137</v>
      </c>
      <c r="BA23" s="6"/>
      <c r="BB23" s="16">
        <v>1</v>
      </c>
      <c r="BC23" s="17" t="s">
        <v>22</v>
      </c>
      <c r="BD23" s="18">
        <v>46</v>
      </c>
      <c r="BE23" s="18">
        <v>2</v>
      </c>
      <c r="BF23" s="30">
        <v>129.38096496435526</v>
      </c>
      <c r="BG23" s="30">
        <v>115.49940132713284</v>
      </c>
      <c r="BH23" s="30">
        <v>808.7705960371826</v>
      </c>
      <c r="BI23" s="30">
        <v>683.86823277781343</v>
      </c>
      <c r="BJ23" s="32">
        <f>(BG23-BF23)/BF23</f>
        <v>-0.10729216342641142</v>
      </c>
      <c r="BK23" s="36">
        <f t="shared" ref="BK23:BK26" si="14">(BI23-BH23)/BH23</f>
        <v>-0.15443484700280433</v>
      </c>
      <c r="BL23" s="49">
        <f>kWh_in_MMBtu*(BI23-BH23)*Elec_source_E+(BG23-BF23)*Gas_source_E</f>
        <v>-16.468091989475742</v>
      </c>
      <c r="BM23" s="50">
        <f>(BI23-BH23)*Elec_emissions/1000+(BG23-BF23)*Gas_emissions</f>
        <v>-2222.1978908508177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2504</v>
      </c>
      <c r="F24" s="30">
        <v>50.092394409594377</v>
      </c>
      <c r="G24" s="31">
        <v>39.937160236611838</v>
      </c>
      <c r="H24" s="31">
        <v>356.94355852158253</v>
      </c>
      <c r="I24" s="30">
        <v>1088.374666845554</v>
      </c>
      <c r="J24" s="37">
        <f t="shared" ref="J24:J26" si="15">(G24-F24)/F24</f>
        <v>-0.20273006097383658</v>
      </c>
      <c r="K24" s="38">
        <f t="shared" si="10"/>
        <v>2.0491506033992364</v>
      </c>
      <c r="L24" s="49">
        <f>kWh_in_MMBtu*(I24-H24)*Elec_source_E+(G24-F24)*Gas_source_E</f>
        <v>-3.2386038011699361</v>
      </c>
      <c r="M24" s="50">
        <f>(I24-H24)*Elec_emissions/1000+(G24-F24)*Gas_emissions</f>
        <v>-429.31859192537854</v>
      </c>
      <c r="N24" s="6"/>
      <c r="O24" s="16">
        <v>2</v>
      </c>
      <c r="P24" s="17" t="s">
        <v>23</v>
      </c>
      <c r="Q24" s="18">
        <v>3779</v>
      </c>
      <c r="R24" s="18">
        <v>2178</v>
      </c>
      <c r="S24" s="30">
        <v>48.598653667596999</v>
      </c>
      <c r="T24" s="31">
        <v>38.715408552345721</v>
      </c>
      <c r="U24" s="31">
        <v>346.47880667917468</v>
      </c>
      <c r="V24" s="30">
        <v>1053.139824119407</v>
      </c>
      <c r="W24" s="37">
        <f t="shared" ref="W24:W26" si="16">(T24-S24)/S24</f>
        <v>-0.20336458665810531</v>
      </c>
      <c r="X24" s="38">
        <f t="shared" si="11"/>
        <v>2.0395504827935169</v>
      </c>
      <c r="Y24" s="49">
        <f>kWh_in_MMBtu*(V24-U24)*Elec_source_E+(T24-S24)*Gas_source_E</f>
        <v>-3.2073209347764271</v>
      </c>
      <c r="Z24" s="50">
        <f>(V24-U24)*Elec_emissions/1000+(T24-S24)*Gas_emissions</f>
        <v>-425.35191258383998</v>
      </c>
      <c r="AA24" s="6"/>
      <c r="AB24" s="16">
        <v>2</v>
      </c>
      <c r="AC24" s="17" t="s">
        <v>23</v>
      </c>
      <c r="AD24" s="18">
        <v>1341</v>
      </c>
      <c r="AE24" s="18">
        <v>252</v>
      </c>
      <c r="AF24" s="30">
        <v>45.873531027887609</v>
      </c>
      <c r="AG24" s="31">
        <v>35.782651575835573</v>
      </c>
      <c r="AH24" s="31">
        <v>336.59554236221624</v>
      </c>
      <c r="AI24" s="30">
        <v>1250.664679328481</v>
      </c>
      <c r="AJ24" s="37">
        <f t="shared" ref="AJ24:AJ26" si="17">(AG24-AF24)/AF24</f>
        <v>-0.2199717184604244</v>
      </c>
      <c r="AK24" s="38">
        <f t="shared" si="12"/>
        <v>2.7156305474260241</v>
      </c>
      <c r="AL24" s="49">
        <f>kWh_in_MMBtu*(AI24-AH24)*Elec_source_E+(AG24-AF24)*Gas_source_E</f>
        <v>-1.2131593902520201</v>
      </c>
      <c r="AM24" s="50">
        <f>(AI24-AH24)*Elec_emissions/1000+(AG24-AF24)*Gas_emissions</f>
        <v>-154.30275430270058</v>
      </c>
      <c r="AO24" s="16">
        <v>2</v>
      </c>
      <c r="AP24" s="17" t="s">
        <v>23</v>
      </c>
      <c r="AQ24" s="18">
        <v>133</v>
      </c>
      <c r="AR24" s="18">
        <v>70</v>
      </c>
      <c r="AS24" s="30">
        <v>105.13693014117818</v>
      </c>
      <c r="AT24" s="31">
        <v>86.893463288633669</v>
      </c>
      <c r="AU24" s="31">
        <v>713.07941855693355</v>
      </c>
      <c r="AV24" s="30">
        <v>1610.1332944922142</v>
      </c>
      <c r="AW24" s="37">
        <f t="shared" ref="AW24:AW26" si="18">(AT24-AS24)/AS24</f>
        <v>-0.17352101519463364</v>
      </c>
      <c r="AX24" s="38">
        <f t="shared" si="13"/>
        <v>1.2579999542696916</v>
      </c>
      <c r="AY24" s="49">
        <f>kWh_in_MMBtu*(AV24-AU24)*Elec_source_E+(AT24-AS24)*Gas_source_E</f>
        <v>-10.281642715128111</v>
      </c>
      <c r="AZ24" s="50">
        <f>(AV24-AU24)*Elec_emissions/1000+(AT24-AS24)*Gas_emissions</f>
        <v>-1377.4732917141455</v>
      </c>
      <c r="BA24" s="6"/>
      <c r="BB24" s="16">
        <v>2</v>
      </c>
      <c r="BC24" s="17" t="s">
        <v>23</v>
      </c>
      <c r="BD24" s="18">
        <v>46</v>
      </c>
      <c r="BE24" s="18">
        <v>4</v>
      </c>
      <c r="BF24" s="30">
        <v>165.94324617197893</v>
      </c>
      <c r="BG24" s="31">
        <v>145.17969453804781</v>
      </c>
      <c r="BH24" s="31">
        <v>1104.5484041341256</v>
      </c>
      <c r="BI24" s="30">
        <v>918.69976099023609</v>
      </c>
      <c r="BJ24" s="37">
        <f t="shared" ref="BJ24:BJ26" si="19">(BG24-BF24)/BF24</f>
        <v>-0.1251244152016428</v>
      </c>
      <c r="BK24" s="38">
        <f t="shared" si="14"/>
        <v>-0.16825758151321529</v>
      </c>
      <c r="BL24" s="49">
        <f>kWh_in_MMBtu*(BI24-BH24)*Elec_source_E+(BG24-BF24)*Gas_source_E</f>
        <v>-24.621941446000303</v>
      </c>
      <c r="BM24" s="50">
        <f>(BI24-BH24)*Elec_emissions/1000+(BG24-BF24)*Gas_emissions</f>
        <v>-3322.4660173190896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3103</v>
      </c>
      <c r="F25" s="30">
        <v>49.75359583033962</v>
      </c>
      <c r="G25" s="31">
        <v>40.077102463063433</v>
      </c>
      <c r="H25" s="31">
        <v>360.04560134970308</v>
      </c>
      <c r="I25" s="30">
        <v>987.1805834671552</v>
      </c>
      <c r="J25" s="37">
        <f t="shared" si="15"/>
        <v>-0.19448832201542074</v>
      </c>
      <c r="K25" s="38">
        <f t="shared" si="10"/>
        <v>1.7418209798050888</v>
      </c>
      <c r="L25" s="49">
        <f>kWh_in_MMBtu*(I25-H25)*Elec_source_E+(G25-F25)*Gas_source_E</f>
        <v>-3.8333563911678157</v>
      </c>
      <c r="M25" s="50">
        <f>(I25-H25)*Elec_emissions/1000+(G25-F25)*Gas_emissions</f>
        <v>-510.59026099082405</v>
      </c>
      <c r="N25" s="6"/>
      <c r="O25" s="16">
        <v>3</v>
      </c>
      <c r="P25" s="17" t="s">
        <v>24</v>
      </c>
      <c r="Q25" s="18">
        <v>3779</v>
      </c>
      <c r="R25" s="18">
        <v>2465</v>
      </c>
      <c r="S25" s="30">
        <v>49.063345549055349</v>
      </c>
      <c r="T25" s="31">
        <v>39.201747767248989</v>
      </c>
      <c r="U25" s="31">
        <v>353.06268772654488</v>
      </c>
      <c r="V25" s="30">
        <v>978.74141897180493</v>
      </c>
      <c r="W25" s="37">
        <f t="shared" si="16"/>
        <v>-0.20099725510863031</v>
      </c>
      <c r="X25" s="38">
        <f t="shared" si="11"/>
        <v>1.7721462873184222</v>
      </c>
      <c r="Y25" s="49">
        <f>kWh_in_MMBtu*(V25-U25)*Elec_source_E+(T25-S25)*Gas_source_E</f>
        <v>-4.0507106257506011</v>
      </c>
      <c r="Z25" s="50">
        <f>(V25-U25)*Elec_emissions/1000+(T25-S25)*Gas_emissions</f>
        <v>-539.91799869492695</v>
      </c>
      <c r="AA25" s="6"/>
      <c r="AB25" s="16">
        <v>3</v>
      </c>
      <c r="AC25" s="17" t="s">
        <v>24</v>
      </c>
      <c r="AD25" s="18">
        <v>1341</v>
      </c>
      <c r="AE25" s="18">
        <v>541</v>
      </c>
      <c r="AF25" s="30">
        <v>42.684133896477753</v>
      </c>
      <c r="AG25" s="31">
        <v>35.118992088627593</v>
      </c>
      <c r="AH25" s="31">
        <v>326.42339249432803</v>
      </c>
      <c r="AI25" s="30">
        <v>964.15465449109627</v>
      </c>
      <c r="AJ25" s="37">
        <f t="shared" si="17"/>
        <v>-0.17723545301863153</v>
      </c>
      <c r="AK25" s="38">
        <f t="shared" si="12"/>
        <v>1.9536935056143365</v>
      </c>
      <c r="AL25" s="49">
        <f>kWh_in_MMBtu*(AI25-AH25)*Elec_source_E+(AG25-AF25)*Gas_source_E</f>
        <v>-1.4185408676864899</v>
      </c>
      <c r="AM25" s="50">
        <f>(AI25-AH25)*Elec_emissions/1000+(AG25-AF25)*Gas_emissions</f>
        <v>-184.81459081067271</v>
      </c>
      <c r="AO25" s="16">
        <v>3</v>
      </c>
      <c r="AP25" s="17" t="s">
        <v>24</v>
      </c>
      <c r="AQ25" s="18">
        <v>133</v>
      </c>
      <c r="AR25" s="18">
        <v>84</v>
      </c>
      <c r="AS25" s="30">
        <v>104.63097668867968</v>
      </c>
      <c r="AT25" s="31">
        <v>87.005121123407449</v>
      </c>
      <c r="AU25" s="31">
        <v>714.49791819887844</v>
      </c>
      <c r="AV25" s="30">
        <v>1429.8807552626463</v>
      </c>
      <c r="AW25" s="37">
        <f t="shared" si="18"/>
        <v>-0.16845733570581514</v>
      </c>
      <c r="AX25" s="38">
        <f t="shared" si="13"/>
        <v>1.0012385184649946</v>
      </c>
      <c r="AY25" s="49">
        <f>kWh_in_MMBtu*(AV25-AU25)*Elec_source_E+(AT25-AS25)*Gas_source_E</f>
        <v>-11.553391716821988</v>
      </c>
      <c r="AZ25" s="50">
        <f>(AV25-AU25)*Elec_emissions/1000+(AT25-AS25)*Gas_emissions</f>
        <v>-1550.8341230042995</v>
      </c>
      <c r="BA25" s="6"/>
      <c r="BB25" s="16">
        <v>3</v>
      </c>
      <c r="BC25" s="17" t="s">
        <v>24</v>
      </c>
      <c r="BD25" s="18">
        <v>46</v>
      </c>
      <c r="BE25" s="18">
        <v>13</v>
      </c>
      <c r="BF25" s="30">
        <v>120.24173871376979</v>
      </c>
      <c r="BG25" s="31">
        <v>109.16429248487641</v>
      </c>
      <c r="BH25" s="31">
        <v>793.00732877347946</v>
      </c>
      <c r="BI25" s="30">
        <v>685.08470856448105</v>
      </c>
      <c r="BJ25" s="37">
        <f t="shared" si="19"/>
        <v>-9.2126464132914407E-2</v>
      </c>
      <c r="BK25" s="38">
        <f t="shared" si="14"/>
        <v>-0.13609284087691734</v>
      </c>
      <c r="BL25" s="49">
        <f>kWh_in_MMBtu*(BI25-BH25)*Elec_source_E+(BG25-BF25)*Gas_source_E</f>
        <v>-13.229821206702377</v>
      </c>
      <c r="BM25" s="50">
        <f>(BI25-BH25)*Elec_emissions/1000+(BG25-BF25)*Gas_emissions</f>
        <v>-1785.3040854312103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4545</v>
      </c>
      <c r="F26" s="39">
        <v>50.486616309797469</v>
      </c>
      <c r="G26" s="40">
        <v>41.274240648062012</v>
      </c>
      <c r="H26" s="40">
        <v>366.83977348608749</v>
      </c>
      <c r="I26" s="39">
        <v>945.27670072483863</v>
      </c>
      <c r="J26" s="41">
        <f t="shared" si="15"/>
        <v>-0.18247163971548827</v>
      </c>
      <c r="K26" s="42">
        <f t="shared" si="10"/>
        <v>1.5768108287218987</v>
      </c>
      <c r="L26" s="51">
        <f>kWh_in_MMBtu*(I26-H26)*Elec_source_E+(G26-F26)*Gas_source_E</f>
        <v>-3.8488228098565234</v>
      </c>
      <c r="M26" s="52">
        <f>(I26-H26)*Elec_emissions/1000+(G26-F26)*Gas_emissions</f>
        <v>-513.17193006996808</v>
      </c>
      <c r="N26" s="6"/>
      <c r="O26" s="19">
        <v>4</v>
      </c>
      <c r="P26" s="14" t="s">
        <v>25</v>
      </c>
      <c r="Q26" s="13">
        <v>3779</v>
      </c>
      <c r="R26" s="13">
        <v>3591</v>
      </c>
      <c r="S26" s="39">
        <v>50.113587817710375</v>
      </c>
      <c r="T26" s="40">
        <v>40.902354224929184</v>
      </c>
      <c r="U26" s="40">
        <v>362.55822198889871</v>
      </c>
      <c r="V26" s="39">
        <v>929.05160653671896</v>
      </c>
      <c r="W26" s="41">
        <f t="shared" si="16"/>
        <v>-0.18380710689259208</v>
      </c>
      <c r="X26" s="42">
        <f t="shared" si="11"/>
        <v>1.5624894160176179</v>
      </c>
      <c r="Y26" s="51">
        <f>kWh_in_MMBtu*(V26-U26)*Elec_source_E+(T26-S26)*Gas_source_E</f>
        <v>-3.9754438898720972</v>
      </c>
      <c r="Z26" s="52">
        <f>(V26-U26)*Elec_emissions/1000+(T26-S26)*Gas_emissions</f>
        <v>-530.36995700630439</v>
      </c>
      <c r="AA26" s="6"/>
      <c r="AB26" s="19">
        <v>4</v>
      </c>
      <c r="AC26" s="14" t="s">
        <v>25</v>
      </c>
      <c r="AD26" s="13">
        <v>1341</v>
      </c>
      <c r="AE26" s="13">
        <v>806</v>
      </c>
      <c r="AF26" s="39">
        <v>41.288977943421806</v>
      </c>
      <c r="AG26" s="40">
        <v>33.33802118541967</v>
      </c>
      <c r="AH26" s="40">
        <v>318.94497651187629</v>
      </c>
      <c r="AI26" s="39">
        <v>963.91486185577514</v>
      </c>
      <c r="AJ26" s="41">
        <f t="shared" si="17"/>
        <v>-0.1925685050595661</v>
      </c>
      <c r="AK26" s="42">
        <f t="shared" si="12"/>
        <v>2.0221979740755773</v>
      </c>
      <c r="AL26" s="51">
        <f>kWh_in_MMBtu*(AI26-AH26)*Elec_source_E+(AG26-AF26)*Gas_source_E</f>
        <v>-1.761583451433391</v>
      </c>
      <c r="AM26" s="52">
        <f>(AI26-AH26)*Elec_emissions/1000+(AG26-AF26)*Gas_emissions</f>
        <v>-231.00443013628501</v>
      </c>
      <c r="AO26" s="19">
        <v>4</v>
      </c>
      <c r="AP26" s="14" t="s">
        <v>25</v>
      </c>
      <c r="AQ26" s="13">
        <v>133</v>
      </c>
      <c r="AR26" s="13">
        <v>124</v>
      </c>
      <c r="AS26" s="39">
        <v>110.01692617617259</v>
      </c>
      <c r="AT26" s="40">
        <v>93.042127921065884</v>
      </c>
      <c r="AU26" s="40">
        <v>731.36938575110821</v>
      </c>
      <c r="AV26" s="39">
        <v>1343.1915730368905</v>
      </c>
      <c r="AW26" s="41">
        <f t="shared" si="18"/>
        <v>-0.15429260610248807</v>
      </c>
      <c r="AX26" s="42">
        <f t="shared" si="13"/>
        <v>0.83654333802535052</v>
      </c>
      <c r="AY26" s="51">
        <f>kWh_in_MMBtu*(AV26-AU26)*Elec_source_E+(AT26-AS26)*Gas_source_E</f>
        <v>-11.952445406866881</v>
      </c>
      <c r="AZ26" s="52">
        <f>(AV26-AU26)*Elec_emissions/1000+(AT26-AS26)*Gas_emissions</f>
        <v>-1605.7058831871582</v>
      </c>
      <c r="BA26" s="6"/>
      <c r="BB26" s="19">
        <v>4</v>
      </c>
      <c r="BC26" s="14" t="s">
        <v>25</v>
      </c>
      <c r="BD26" s="13">
        <v>46</v>
      </c>
      <c r="BE26" s="13">
        <v>24</v>
      </c>
      <c r="BF26" s="39">
        <v>107.61509193283581</v>
      </c>
      <c r="BG26" s="40">
        <v>95.975032752543726</v>
      </c>
      <c r="BH26" s="40">
        <v>732.53085126750341</v>
      </c>
      <c r="BI26" s="39">
        <v>691.13133369593197</v>
      </c>
      <c r="BJ26" s="41">
        <f t="shared" si="19"/>
        <v>-0.10816381765075125</v>
      </c>
      <c r="BK26" s="42">
        <f t="shared" si="14"/>
        <v>-5.6515732409000319E-2</v>
      </c>
      <c r="BL26" s="51">
        <f>kWh_in_MMBtu*(BI26-BH26)*Elec_source_E+(BG26-BF26)*Gas_source_E</f>
        <v>-13.130882081663172</v>
      </c>
      <c r="BM26" s="52">
        <f>(BI26-BH26)*Elec_emissions/1000+(BG26-BF26)*Gas_emissions</f>
        <v>-1771.2835980520013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75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75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75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75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75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2894</v>
      </c>
      <c r="F38" s="30">
        <v>28.167672926532319</v>
      </c>
      <c r="G38" s="30">
        <v>20.348425379013062</v>
      </c>
      <c r="H38" s="30">
        <v>273.17298691188915</v>
      </c>
      <c r="I38" s="30">
        <v>1078.5689454448204</v>
      </c>
      <c r="J38" s="32">
        <f>(G38-F38)/F38</f>
        <v>-0.27759650461412372</v>
      </c>
      <c r="K38" s="36">
        <f t="shared" ref="K38:K41" si="20">(I38-H38)/H38</f>
        <v>2.9483001508956246</v>
      </c>
      <c r="L38" s="49">
        <f>kWh_in_MMBtu*(I38-H38)*Elec_source_E+(G38-F38)*Gas_source_E</f>
        <v>9.9479194743704369E-2</v>
      </c>
      <c r="M38" s="50">
        <f>(I38-H38)*Elec_emissions/1000+(G38-F38)*Gas_emissions</f>
        <v>21.616334221551142</v>
      </c>
      <c r="N38" s="6"/>
      <c r="O38" s="16">
        <v>1</v>
      </c>
      <c r="P38" s="17" t="s">
        <v>22</v>
      </c>
      <c r="Q38" s="18">
        <v>3462</v>
      </c>
      <c r="R38" s="18">
        <v>2745</v>
      </c>
      <c r="S38" s="30">
        <v>27.430123836910095</v>
      </c>
      <c r="T38" s="30">
        <v>19.575131222719012</v>
      </c>
      <c r="U38" s="30">
        <v>268.08885528205741</v>
      </c>
      <c r="V38" s="30">
        <v>1091.5746131810724</v>
      </c>
      <c r="W38" s="32">
        <f>(T38-S38)/S38</f>
        <v>-0.28636373138138627</v>
      </c>
      <c r="X38" s="36">
        <f t="shared" ref="X38:X41" si="21">(V38-U38)/U38</f>
        <v>3.0716896345154749</v>
      </c>
      <c r="Y38" s="49">
        <f>kWh_in_MMBtu*(V38-U38)*Elec_source_E+(T38-S38)*Gas_source_E</f>
        <v>0.25418399091969768</v>
      </c>
      <c r="Z38" s="50">
        <f>(V38-U38)*Elec_emissions/1000+(T38-S38)*Gas_emissions</f>
        <v>42.664377699078386</v>
      </c>
      <c r="AA38" s="6"/>
      <c r="AB38" s="16">
        <v>1</v>
      </c>
      <c r="AC38" s="17" t="s">
        <v>22</v>
      </c>
      <c r="AD38" s="18">
        <v>1135</v>
      </c>
      <c r="AE38" s="18">
        <v>84</v>
      </c>
      <c r="AF38" s="30">
        <v>28.582346483920464</v>
      </c>
      <c r="AG38" s="30">
        <v>22.803051372350392</v>
      </c>
      <c r="AH38" s="30">
        <v>280.3203635230671</v>
      </c>
      <c r="AI38" s="30">
        <v>737.40718916867195</v>
      </c>
      <c r="AJ38" s="32">
        <f>(AG38-AF38)/AF38</f>
        <v>-0.20219806357820633</v>
      </c>
      <c r="AK38" s="36">
        <f t="shared" ref="AK38:AK41" si="22">(AI38-AH38)/AH38</f>
        <v>1.6305873034014953</v>
      </c>
      <c r="AL38" s="49">
        <f>kWh_in_MMBtu*(AI38-AH38)*Elec_source_E+(AG38-AF38)*Gas_source_E</f>
        <v>-1.4059226073319877</v>
      </c>
      <c r="AM38" s="50">
        <f>(AI38-AH38)*Elec_emissions/1000+(AG38-AF38)*Gas_emissions</f>
        <v>-184.95213691209108</v>
      </c>
      <c r="AO38" s="16">
        <v>1</v>
      </c>
      <c r="AP38" s="17" t="s">
        <v>22</v>
      </c>
      <c r="AQ38" s="18">
        <v>78</v>
      </c>
      <c r="AR38" s="18">
        <v>64</v>
      </c>
      <c r="AS38" s="30">
        <v>58.802634214347343</v>
      </c>
      <c r="AT38" s="30">
        <v>49.81119470643808</v>
      </c>
      <c r="AU38" s="30">
        <v>478.86894931483653</v>
      </c>
      <c r="AV38" s="30">
        <v>979.44016277820197</v>
      </c>
      <c r="AW38" s="32">
        <f>(AT38-AS38)/AS38</f>
        <v>-0.15290878764263638</v>
      </c>
      <c r="AX38" s="36">
        <f t="shared" ref="AX38:AX41" si="23">(AV38-AU38)/AU38</f>
        <v>1.0453198399678667</v>
      </c>
      <c r="AY38" s="49">
        <f>kWh_in_MMBtu*(AV38-AU38)*Elec_source_E+(AT38-AS38)*Gas_source_E</f>
        <v>-4.4416220883763264</v>
      </c>
      <c r="AZ38" s="50">
        <f>(AV38-AU38)*Elec_emissions/1000+(AT38-AS38)*Gas_emissions</f>
        <v>-593.91106328692831</v>
      </c>
      <c r="BA38" s="6"/>
      <c r="BB38" s="16">
        <v>1</v>
      </c>
      <c r="BC38" s="17" t="s">
        <v>22</v>
      </c>
      <c r="BD38" s="18">
        <v>26</v>
      </c>
      <c r="BE38" s="18">
        <v>1</v>
      </c>
      <c r="BF38" s="30">
        <v>57.26982269875343</v>
      </c>
      <c r="BG38" s="30">
        <v>51.235064010602485</v>
      </c>
      <c r="BH38" s="30">
        <v>464.19308167349618</v>
      </c>
      <c r="BI38" s="30">
        <v>379.84062729121081</v>
      </c>
      <c r="BJ38" s="32">
        <f>(BG38-BF38)/BF38</f>
        <v>-0.10537414651856955</v>
      </c>
      <c r="BK38" s="36">
        <f t="shared" ref="BK38:BK41" si="24">(BI38-BH38)/BH38</f>
        <v>-0.18171846525195984</v>
      </c>
      <c r="BL38" s="49">
        <f>kWh_in_MMBtu*(BI38-BH38)*Elec_source_E+(BG38-BF38)*Gas_source_E</f>
        <v>-7.4809528143711237</v>
      </c>
      <c r="BM38" s="50">
        <f>(BI38-BH38)*Elec_emissions/1000+(BG38-BF38)*Gas_emissions</f>
        <v>-1009.7579958300317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2947</v>
      </c>
      <c r="F39" s="30">
        <v>28.257285709016511</v>
      </c>
      <c r="G39" s="31">
        <v>20.245591262993699</v>
      </c>
      <c r="H39" s="31">
        <v>273.9717161050624</v>
      </c>
      <c r="I39" s="30">
        <v>1051.2672870979065</v>
      </c>
      <c r="J39" s="37">
        <f t="shared" ref="J39:J41" si="25">(G39-F39)/F39</f>
        <v>-0.28352668152647054</v>
      </c>
      <c r="K39" s="38">
        <f t="shared" si="20"/>
        <v>2.8371380157168038</v>
      </c>
      <c r="L39" s="49">
        <f>kWh_in_MMBtu*(I39-H39)*Elec_source_E+(G39-F39)*Gas_source_E</f>
        <v>-0.41112683185676069</v>
      </c>
      <c r="M39" s="50">
        <f>(I39-H39)*Elec_emissions/1000+(G39-F39)*Gas_emissions</f>
        <v>-47.531323341758025</v>
      </c>
      <c r="N39" s="6"/>
      <c r="O39" s="16">
        <v>2</v>
      </c>
      <c r="P39" s="17" t="s">
        <v>23</v>
      </c>
      <c r="Q39" s="18">
        <v>3462</v>
      </c>
      <c r="R39" s="18">
        <v>2771</v>
      </c>
      <c r="S39" s="30">
        <v>27.557369244007933</v>
      </c>
      <c r="T39" s="31">
        <v>19.482858969911849</v>
      </c>
      <c r="U39" s="31">
        <v>269.06945876248949</v>
      </c>
      <c r="V39" s="30">
        <v>1069.6974556453217</v>
      </c>
      <c r="W39" s="37">
        <f t="shared" ref="W39:W41" si="26">(T39-S39)/S39</f>
        <v>-0.29300729698107175</v>
      </c>
      <c r="X39" s="38">
        <f t="shared" si="21"/>
        <v>2.9755439378556718</v>
      </c>
      <c r="Y39" s="49">
        <f>kWh_in_MMBtu*(V39-U39)*Elec_source_E+(T39-S39)*Gas_source_E</f>
        <v>-0.22980232279435242</v>
      </c>
      <c r="Z39" s="50">
        <f>(V39-U39)*Elec_emissions/1000+(T39-S39)*Gas_emissions</f>
        <v>-22.839902824486217</v>
      </c>
      <c r="AA39" s="6"/>
      <c r="AB39" s="16">
        <v>2</v>
      </c>
      <c r="AC39" s="17" t="s">
        <v>23</v>
      </c>
      <c r="AD39" s="18">
        <v>1135</v>
      </c>
      <c r="AE39" s="18">
        <v>112</v>
      </c>
      <c r="AF39" s="30">
        <v>27.873297091212788</v>
      </c>
      <c r="AG39" s="31">
        <v>22.661620581772603</v>
      </c>
      <c r="AH39" s="31">
        <v>276.40613612044871</v>
      </c>
      <c r="AI39" s="30">
        <v>624.84966313484983</v>
      </c>
      <c r="AJ39" s="37">
        <f t="shared" ref="AJ39:AJ41" si="27">(AG39-AF39)/AF39</f>
        <v>-0.18697739604989877</v>
      </c>
      <c r="AK39" s="38">
        <f t="shared" si="22"/>
        <v>1.2606215328829056</v>
      </c>
      <c r="AL39" s="49">
        <f>kWh_in_MMBtu*(AI39-AH39)*Elec_source_E+(AG39-AF39)*Gas_source_E</f>
        <v>-1.9503386328788626</v>
      </c>
      <c r="AM39" s="50">
        <f>(AI39-AH39)*Elec_emissions/1000+(AG39-AF39)*Gas_emissions</f>
        <v>-259.47955860876795</v>
      </c>
      <c r="AO39" s="16">
        <v>2</v>
      </c>
      <c r="AP39" s="17" t="s">
        <v>23</v>
      </c>
      <c r="AQ39" s="18">
        <v>78</v>
      </c>
      <c r="AR39" s="18">
        <v>63</v>
      </c>
      <c r="AS39" s="30">
        <v>59.264630355730155</v>
      </c>
      <c r="AT39" s="31">
        <v>49.023917742272523</v>
      </c>
      <c r="AU39" s="31">
        <v>482.24598100949459</v>
      </c>
      <c r="AV39" s="30">
        <v>1009.4666363178764</v>
      </c>
      <c r="AW39" s="37">
        <f t="shared" ref="AW39:AW41" si="28">(AT39-AS39)/AS39</f>
        <v>-0.17279636356438494</v>
      </c>
      <c r="AX39" s="38">
        <f t="shared" si="23"/>
        <v>1.0932608587110273</v>
      </c>
      <c r="AY39" s="49">
        <f>kWh_in_MMBtu*(AV39-AU39)*Elec_source_E+(AT39-AS39)*Gas_source_E</f>
        <v>-5.5180244924363953</v>
      </c>
      <c r="AZ39" s="50">
        <f>(AV39-AU39)*Elec_emissions/1000+(AT39-AS39)*Gas_emissions</f>
        <v>-738.80592135988468</v>
      </c>
      <c r="BA39" s="6"/>
      <c r="BB39" s="16">
        <v>2</v>
      </c>
      <c r="BC39" s="17" t="s">
        <v>23</v>
      </c>
      <c r="BD39" s="18">
        <v>26</v>
      </c>
      <c r="BE39" s="18">
        <v>1</v>
      </c>
      <c r="BF39" s="30">
        <v>57.26982269875343</v>
      </c>
      <c r="BG39" s="31">
        <v>50.146923495009204</v>
      </c>
      <c r="BH39" s="31">
        <v>464.19308167349618</v>
      </c>
      <c r="BI39" s="30">
        <v>373.48512521700923</v>
      </c>
      <c r="BJ39" s="37">
        <f t="shared" ref="BJ39:BJ41" si="29">(BG39-BF39)/BF39</f>
        <v>-0.12437438895544663</v>
      </c>
      <c r="BK39" s="38">
        <f t="shared" si="24"/>
        <v>-0.19540997063004281</v>
      </c>
      <c r="BL39" s="49">
        <f>kWh_in_MMBtu*(BI39-BH39)*Elec_source_E+(BG39-BF39)*Gas_source_E</f>
        <v>-8.7350671126753809</v>
      </c>
      <c r="BM39" s="50">
        <f>(BI39-BH39)*Elec_emissions/1000+(BG39-BF39)*Gas_emissions</f>
        <v>-1178.9555516381331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3454</v>
      </c>
      <c r="F40" s="30">
        <v>28.703555852200324</v>
      </c>
      <c r="G40" s="31">
        <v>19.974696334924076</v>
      </c>
      <c r="H40" s="31">
        <v>277.91561679683088</v>
      </c>
      <c r="I40" s="30">
        <v>1095.8927117144597</v>
      </c>
      <c r="J40" s="37">
        <f t="shared" si="25"/>
        <v>-0.30410376896237828</v>
      </c>
      <c r="K40" s="38">
        <f t="shared" si="20"/>
        <v>2.9432570373172222</v>
      </c>
      <c r="L40" s="49">
        <f>kWh_in_MMBtu*(I40-H40)*Elec_source_E+(G40-F40)*Gas_source_E</f>
        <v>-0.75730592619948567</v>
      </c>
      <c r="M40" s="50">
        <f>(I40-H40)*Elec_emissions/1000+(G40-F40)*Gas_emissions</f>
        <v>-93.803653029375937</v>
      </c>
      <c r="N40" s="6"/>
      <c r="O40" s="16">
        <v>3</v>
      </c>
      <c r="P40" s="17" t="s">
        <v>24</v>
      </c>
      <c r="Q40" s="18">
        <v>3462</v>
      </c>
      <c r="R40" s="18">
        <v>3086</v>
      </c>
      <c r="S40" s="30">
        <v>28.284138811750381</v>
      </c>
      <c r="T40" s="31">
        <v>19.366784646075757</v>
      </c>
      <c r="U40" s="31">
        <v>274.60318877140293</v>
      </c>
      <c r="V40" s="30">
        <v>1129.6404628579355</v>
      </c>
      <c r="W40" s="37">
        <f t="shared" si="26"/>
        <v>-0.31527755626662363</v>
      </c>
      <c r="X40" s="38">
        <f t="shared" si="21"/>
        <v>3.1137193923786501</v>
      </c>
      <c r="Y40" s="49">
        <f>kWh_in_MMBtu*(V40-U40)*Elec_source_E+(T40-S40)*Gas_source_E</f>
        <v>-0.56600388149088765</v>
      </c>
      <c r="Z40" s="50">
        <f>(V40-U40)*Elec_emissions/1000+(T40-S40)*Gas_emissions</f>
        <v>-67.626865832351314</v>
      </c>
      <c r="AA40" s="6"/>
      <c r="AB40" s="16">
        <v>3</v>
      </c>
      <c r="AC40" s="17" t="s">
        <v>24</v>
      </c>
      <c r="AD40" s="18">
        <v>1135</v>
      </c>
      <c r="AE40" s="18">
        <v>294</v>
      </c>
      <c r="AF40" s="30">
        <v>25.598149004296769</v>
      </c>
      <c r="AG40" s="31">
        <v>19.285826898212498</v>
      </c>
      <c r="AH40" s="31">
        <v>263.8721630414633</v>
      </c>
      <c r="AI40" s="30">
        <v>782.56079324752079</v>
      </c>
      <c r="AJ40" s="37">
        <f t="shared" si="27"/>
        <v>-0.24659291205097358</v>
      </c>
      <c r="AK40" s="38">
        <f t="shared" si="22"/>
        <v>1.965681503602007</v>
      </c>
      <c r="AL40" s="49">
        <f>kWh_in_MMBtu*(AI40-AH40)*Elec_source_E+(AG40-AF40)*Gas_source_E</f>
        <v>-1.3274215336805701</v>
      </c>
      <c r="AM40" s="50">
        <f>(AI40-AH40)*Elec_emissions/1000+(AG40-AF40)*Gas_emissions</f>
        <v>-173.73808127478014</v>
      </c>
      <c r="AO40" s="16">
        <v>3</v>
      </c>
      <c r="AP40" s="17" t="s">
        <v>24</v>
      </c>
      <c r="AQ40" s="18">
        <v>78</v>
      </c>
      <c r="AR40" s="18">
        <v>72</v>
      </c>
      <c r="AS40" s="30">
        <v>59.051274539919078</v>
      </c>
      <c r="AT40" s="31">
        <v>48.457744182910091</v>
      </c>
      <c r="AU40" s="31">
        <v>475.38433384554537</v>
      </c>
      <c r="AV40" s="30">
        <v>952.03531390438525</v>
      </c>
      <c r="AW40" s="37">
        <f t="shared" si="28"/>
        <v>-0.17939545656796427</v>
      </c>
      <c r="AX40" s="38">
        <f t="shared" si="23"/>
        <v>1.0026644677224599</v>
      </c>
      <c r="AY40" s="49">
        <f>kWh_in_MMBtu*(AV40-AU40)*Elec_source_E+(AT40-AS40)*Gas_source_E</f>
        <v>-6.4439878624452458</v>
      </c>
      <c r="AZ40" s="50">
        <f>(AV40-AU40)*Elec_emissions/1000+(AT40-AS40)*Gas_emissions</f>
        <v>-864.19843747476796</v>
      </c>
      <c r="BA40" s="6"/>
      <c r="BB40" s="16">
        <v>3</v>
      </c>
      <c r="BC40" s="17" t="s">
        <v>24</v>
      </c>
      <c r="BD40" s="18">
        <v>26</v>
      </c>
      <c r="BE40" s="18">
        <v>2</v>
      </c>
      <c r="BF40" s="30">
        <v>39.840983150467821</v>
      </c>
      <c r="BG40" s="31">
        <v>33.856516896961317</v>
      </c>
      <c r="BH40" s="31">
        <v>344.50594831857825</v>
      </c>
      <c r="BI40" s="30">
        <v>261.77103313358697</v>
      </c>
      <c r="BJ40" s="37">
        <f t="shared" si="29"/>
        <v>-0.15020879958973185</v>
      </c>
      <c r="BK40" s="38">
        <f t="shared" si="24"/>
        <v>-0.24015525882439348</v>
      </c>
      <c r="BL40" s="49">
        <f>kWh_in_MMBtu*(BI40-BH40)*Elec_source_E+(BG40-BF40)*Gas_source_E</f>
        <v>-7.4088169071059422</v>
      </c>
      <c r="BM40" s="50">
        <f>(BI40-BH40)*Elec_emissions/1000+(BG40-BF40)*Gas_emissions</f>
        <v>-1000.0131059444334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3867</v>
      </c>
      <c r="F41" s="39">
        <v>29.096956581608588</v>
      </c>
      <c r="G41" s="40">
        <v>18.289400682331721</v>
      </c>
      <c r="H41" s="40">
        <v>280.10907602860402</v>
      </c>
      <c r="I41" s="39">
        <v>1332.7428316583619</v>
      </c>
      <c r="J41" s="41">
        <f t="shared" si="25"/>
        <v>-0.37143251971953778</v>
      </c>
      <c r="K41" s="42">
        <f t="shared" si="20"/>
        <v>3.7579423364427704</v>
      </c>
      <c r="L41" s="51">
        <f>kWh_in_MMBtu*(I41-H41)*Elec_source_E+(G41-F41)*Gas_source_E</f>
        <v>-0.51088285431613301</v>
      </c>
      <c r="M41" s="52">
        <f>(I41-H41)*Elec_emissions/1000+(G41-F41)*Gas_emissions</f>
        <v>-58.181236508031589</v>
      </c>
      <c r="N41" s="6"/>
      <c r="O41" s="19">
        <v>4</v>
      </c>
      <c r="P41" s="14" t="s">
        <v>25</v>
      </c>
      <c r="Q41" s="13">
        <v>3462</v>
      </c>
      <c r="R41" s="13">
        <v>3238</v>
      </c>
      <c r="S41" s="39">
        <v>28.433422936271111</v>
      </c>
      <c r="T41" s="40">
        <v>17.047296238968645</v>
      </c>
      <c r="U41" s="40">
        <v>275.16915862971382</v>
      </c>
      <c r="V41" s="39">
        <v>1433.3699832683687</v>
      </c>
      <c r="W41" s="41">
        <f t="shared" si="26"/>
        <v>-0.40044868051316279</v>
      </c>
      <c r="X41" s="42">
        <f t="shared" si="21"/>
        <v>4.209050281674946</v>
      </c>
      <c r="Y41" s="51">
        <f>kWh_in_MMBtu*(V41-U41)*Elec_source_E+(T41-S41)*Gas_source_E</f>
        <v>-1.1338416062191214E-2</v>
      </c>
      <c r="Z41" s="52">
        <f>(V41-U41)*Elec_emissions/1000+(T41-S41)*Gas_emissions</f>
        <v>10.263374521141714</v>
      </c>
      <c r="AA41" s="6"/>
      <c r="AB41" s="19">
        <v>4</v>
      </c>
      <c r="AC41" s="14" t="s">
        <v>25</v>
      </c>
      <c r="AD41" s="13">
        <v>1135</v>
      </c>
      <c r="AE41" s="13">
        <v>539</v>
      </c>
      <c r="AF41" s="39">
        <v>27.743470253736092</v>
      </c>
      <c r="AG41" s="40">
        <v>20.727028320947134</v>
      </c>
      <c r="AH41" s="40">
        <v>275.5193517276885</v>
      </c>
      <c r="AI41" s="39">
        <v>758.64649468744835</v>
      </c>
      <c r="AJ41" s="41">
        <f t="shared" si="27"/>
        <v>-0.25290426426896195</v>
      </c>
      <c r="AK41" s="42">
        <f t="shared" si="22"/>
        <v>1.7535143717863491</v>
      </c>
      <c r="AL41" s="51">
        <f>kWh_in_MMBtu*(AI41-AH41)*Elec_source_E+(AG41-AF41)*Gas_source_E</f>
        <v>-2.4756285654232526</v>
      </c>
      <c r="AM41" s="52">
        <f>(AI41-AH41)*Elec_emissions/1000+(AG41-AF41)*Gas_emissions</f>
        <v>-328.95009825648583</v>
      </c>
      <c r="AO41" s="19">
        <v>4</v>
      </c>
      <c r="AP41" s="14" t="s">
        <v>25</v>
      </c>
      <c r="AQ41" s="13">
        <v>78</v>
      </c>
      <c r="AR41" s="13">
        <v>78</v>
      </c>
      <c r="AS41" s="39">
        <v>61.012248392154035</v>
      </c>
      <c r="AT41" s="40">
        <v>47.980361857664995</v>
      </c>
      <c r="AU41" s="40">
        <v>485.69153209237368</v>
      </c>
      <c r="AV41" s="39">
        <v>1262.7056854249277</v>
      </c>
      <c r="AW41" s="41">
        <f t="shared" si="28"/>
        <v>-0.21359459580520712</v>
      </c>
      <c r="AX41" s="42">
        <f t="shared" si="23"/>
        <v>1.5998099657722129</v>
      </c>
      <c r="AY41" s="51">
        <f>kWh_in_MMBtu*(AV41-AU41)*Elec_source_E+(AT41-AS41)*Gas_source_E</f>
        <v>-5.8861490272817178</v>
      </c>
      <c r="AZ41" s="52">
        <f>(AV41-AU41)*Elec_emissions/1000+(AT41-AS41)*Gas_emissions</f>
        <v>-785.90874162435557</v>
      </c>
      <c r="BA41" s="6"/>
      <c r="BB41" s="19">
        <v>4</v>
      </c>
      <c r="BC41" s="14" t="s">
        <v>25</v>
      </c>
      <c r="BD41" s="13">
        <v>26</v>
      </c>
      <c r="BE41" s="13">
        <v>12</v>
      </c>
      <c r="BF41" s="39">
        <v>61.485149340251724</v>
      </c>
      <c r="BG41" s="40">
        <v>50.969227242313025</v>
      </c>
      <c r="BH41" s="40">
        <v>482.93260626434449</v>
      </c>
      <c r="BI41" s="39">
        <v>421.9183416856331</v>
      </c>
      <c r="BJ41" s="41">
        <f t="shared" si="29"/>
        <v>-0.1710319030005896</v>
      </c>
      <c r="BK41" s="42">
        <f t="shared" si="24"/>
        <v>-0.1263411577252537</v>
      </c>
      <c r="BL41" s="51">
        <f>kWh_in_MMBtu*(BI41-BH41)*Elec_source_E+(BG41-BF41)*Gas_source_E</f>
        <v>-12.115565461706671</v>
      </c>
      <c r="BM41" s="52">
        <f>(BI41-BH41)*Elec_emissions/1000+(BG41-BF41)*Gas_emissions</f>
        <v>-1634.555289094435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75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75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75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784</v>
      </c>
      <c r="F53" s="30">
        <v>38.949068663703684</v>
      </c>
      <c r="G53" s="30">
        <v>30.17412916514159</v>
      </c>
      <c r="H53" s="30">
        <v>309.20582660304916</v>
      </c>
      <c r="I53" s="30">
        <v>1433.1597699226527</v>
      </c>
      <c r="J53" s="32">
        <f>(G53-F53)/F53</f>
        <v>-0.22529266551473126</v>
      </c>
      <c r="K53" s="36">
        <f t="shared" ref="K53:K56" si="30">(I53-H53)/H53</f>
        <v>3.6349701286920051</v>
      </c>
      <c r="L53" s="49">
        <f>kWh_in_MMBtu*(I53-H53)*Elec_source_E+(G53-F53)*Gas_source_E</f>
        <v>2.468213201259676</v>
      </c>
      <c r="M53" s="50">
        <f>(I53-H53)*Elec_emissions/1000+(G53-F53)*Gas_emissions</f>
        <v>344.31292729807569</v>
      </c>
      <c r="O53" s="16">
        <v>1</v>
      </c>
      <c r="P53" s="17" t="s">
        <v>22</v>
      </c>
      <c r="Q53" s="18">
        <v>794</v>
      </c>
      <c r="R53" s="18">
        <v>371</v>
      </c>
      <c r="S53" s="30">
        <v>51.162759990616458</v>
      </c>
      <c r="T53" s="30">
        <v>40.709212583809567</v>
      </c>
      <c r="U53" s="30">
        <v>351.17939839782827</v>
      </c>
      <c r="V53" s="30">
        <v>1183.904531092619</v>
      </c>
      <c r="W53" s="32">
        <f>(T53-S53)/S53</f>
        <v>-0.20431945830764664</v>
      </c>
      <c r="X53" s="36">
        <f t="shared" ref="X53:X56" si="31">(V53-U53)/U53</f>
        <v>2.3712243272068334</v>
      </c>
      <c r="Y53" s="49">
        <f>kWh_in_MMBtu*(V53-U53)*Elec_source_E+(T53-S53)*Gas_source_E</f>
        <v>-2.4793252496383236</v>
      </c>
      <c r="Z53" s="50">
        <f>(V53-U53)*Elec_emissions/1000+(T53-S53)*Gas_emissions</f>
        <v>-325.88912586238735</v>
      </c>
      <c r="AB53" s="16">
        <v>1</v>
      </c>
      <c r="AC53" s="17" t="s">
        <v>22</v>
      </c>
      <c r="AD53" s="18">
        <v>661</v>
      </c>
      <c r="AE53" s="18">
        <v>413</v>
      </c>
      <c r="AF53" s="30">
        <v>27.9774476412227</v>
      </c>
      <c r="AG53" s="30">
        <v>20.71041016193141</v>
      </c>
      <c r="AH53" s="30">
        <v>271.50075363485678</v>
      </c>
      <c r="AI53" s="30">
        <v>938.88310757722468</v>
      </c>
      <c r="AJ53" s="32">
        <f>(AG53-AF53)/AF53</f>
        <v>-0.25974626322180466</v>
      </c>
      <c r="AK53" s="36">
        <f t="shared" ref="AK53:AK56" si="32">(AI53-AH53)/AH53</f>
        <v>2.4581233937933558</v>
      </c>
      <c r="AL53" s="49">
        <f>kWh_in_MMBtu*(AI53-AH53)*Elec_source_E+(AG53-AF53)*Gas_source_E</f>
        <v>-0.77616661296641709</v>
      </c>
      <c r="AM53" s="50">
        <f>(AI53-AH53)*Elec_emissions/1000+(AG53-AF53)*Gas_emissions</f>
        <v>-97.880566823616618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782</v>
      </c>
      <c r="F54" s="30">
        <v>39.297483411781336</v>
      </c>
      <c r="G54" s="31">
        <v>30.263404212739211</v>
      </c>
      <c r="H54" s="31">
        <v>312.39830998957382</v>
      </c>
      <c r="I54" s="30">
        <v>1396.9533568559918</v>
      </c>
      <c r="J54" s="37">
        <f t="shared" ref="J54:J56" si="35">(G54-F54)/F54</f>
        <v>-0.22988950982885892</v>
      </c>
      <c r="K54" s="38">
        <f t="shared" si="30"/>
        <v>3.4717058709524218</v>
      </c>
      <c r="L54" s="49">
        <f>kWh_in_MMBtu*(I54-H54)*Elec_source_E+(G54-F54)*Gas_source_E</f>
        <v>1.7639517287681663</v>
      </c>
      <c r="M54" s="50">
        <f>(I54-H54)*Elec_emissions/1000+(G54-F54)*Gas_emissions</f>
        <v>248.93339588457934</v>
      </c>
      <c r="O54" s="16">
        <v>2</v>
      </c>
      <c r="P54" s="17" t="s">
        <v>23</v>
      </c>
      <c r="Q54" s="18">
        <v>794</v>
      </c>
      <c r="R54" s="18">
        <v>366</v>
      </c>
      <c r="S54" s="30">
        <v>52.01032978132038</v>
      </c>
      <c r="T54" s="31">
        <v>41.427486774328898</v>
      </c>
      <c r="U54" s="31">
        <v>357.49340115444534</v>
      </c>
      <c r="V54" s="30">
        <v>1100.3743570382746</v>
      </c>
      <c r="W54" s="37">
        <f t="shared" ref="W54:W56" si="36">(T54-S54)/S54</f>
        <v>-0.2034757912800686</v>
      </c>
      <c r="X54" s="38">
        <f t="shared" si="31"/>
        <v>2.0780270446527425</v>
      </c>
      <c r="Y54" s="49">
        <f>kWh_in_MMBtu*(V54-U54)*Elec_source_E+(T54-S54)*Gas_source_E</f>
        <v>-3.5821169276412048</v>
      </c>
      <c r="Z54" s="50">
        <f>(V54-U54)*Elec_emissions/1000+(T54-S54)*Gas_emissions</f>
        <v>-475.52901217266003</v>
      </c>
      <c r="AB54" s="16">
        <v>2</v>
      </c>
      <c r="AC54" s="17" t="s">
        <v>23</v>
      </c>
      <c r="AD54" s="18">
        <v>661</v>
      </c>
      <c r="AE54" s="18">
        <v>416</v>
      </c>
      <c r="AF54" s="30">
        <v>28.11262338473497</v>
      </c>
      <c r="AG54" s="31">
        <v>20.44115849749442</v>
      </c>
      <c r="AH54" s="31">
        <v>272.72330189740217</v>
      </c>
      <c r="AI54" s="30">
        <v>939.87600444989391</v>
      </c>
      <c r="AJ54" s="37">
        <f t="shared" ref="AJ54:AJ56" si="37">(AG54-AF54)/AF54</f>
        <v>-0.27288328030624565</v>
      </c>
      <c r="AK54" s="38">
        <f t="shared" si="32"/>
        <v>2.4462621928927546</v>
      </c>
      <c r="AL54" s="49">
        <f>kWh_in_MMBtu*(AI54-AH54)*Elec_source_E+(AG54-AF54)*Gas_source_E</f>
        <v>-1.2194511040141052</v>
      </c>
      <c r="AM54" s="50">
        <f>(AI54-AH54)*Elec_emissions/1000+(AG54-AF54)*Gas_emissions</f>
        <v>-157.66530891303796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939</v>
      </c>
      <c r="F55" s="30">
        <v>40.001220241010849</v>
      </c>
      <c r="G55" s="31">
        <v>31.120594311320414</v>
      </c>
      <c r="H55" s="31">
        <v>320.60225293135375</v>
      </c>
      <c r="I55" s="30">
        <v>1382.8247150208351</v>
      </c>
      <c r="J55" s="37">
        <f t="shared" si="35"/>
        <v>-0.22200887563389035</v>
      </c>
      <c r="K55" s="38">
        <f t="shared" si="30"/>
        <v>3.3132095996746496</v>
      </c>
      <c r="L55" s="49">
        <f>kWh_in_MMBtu*(I55-H55)*Elec_source_E+(G55-F55)*Gas_source_E</f>
        <v>1.6921261929612843</v>
      </c>
      <c r="M55" s="50">
        <f>(I55-H55)*Elec_emissions/1000+(G55-F55)*Gas_emissions</f>
        <v>239.01944821361167</v>
      </c>
      <c r="O55" s="16">
        <v>3</v>
      </c>
      <c r="P55" s="17" t="s">
        <v>24</v>
      </c>
      <c r="Q55" s="18">
        <v>794</v>
      </c>
      <c r="R55" s="18">
        <v>451</v>
      </c>
      <c r="S55" s="30">
        <v>51.958126192702416</v>
      </c>
      <c r="T55" s="31">
        <v>42.428523233489841</v>
      </c>
      <c r="U55" s="31">
        <v>363.95487852160494</v>
      </c>
      <c r="V55" s="30">
        <v>937.16870540030504</v>
      </c>
      <c r="W55" s="37">
        <f t="shared" si="36"/>
        <v>-0.18340928854649535</v>
      </c>
      <c r="X55" s="38">
        <f t="shared" si="31"/>
        <v>1.5749584926766496</v>
      </c>
      <c r="Y55" s="49">
        <f>kWh_in_MMBtu*(V55-U55)*Elec_source_E+(T55-S55)*Gas_source_E</f>
        <v>-4.2505183624798999</v>
      </c>
      <c r="Z55" s="50">
        <f>(V55-U55)*Elec_emissions/1000+(T55-S55)*Gas_emissions</f>
        <v>-567.39873072261867</v>
      </c>
      <c r="AB55" s="16">
        <v>3</v>
      </c>
      <c r="AC55" s="17" t="s">
        <v>24</v>
      </c>
      <c r="AD55" s="18">
        <v>661</v>
      </c>
      <c r="AE55" s="18">
        <v>488</v>
      </c>
      <c r="AF55" s="30">
        <v>28.950882978279459</v>
      </c>
      <c r="AG55" s="31">
        <v>20.670028852512189</v>
      </c>
      <c r="AH55" s="31">
        <v>280.53660919937914</v>
      </c>
      <c r="AI55" s="30">
        <v>1040.9434875037807</v>
      </c>
      <c r="AJ55" s="37">
        <f t="shared" si="37"/>
        <v>-0.28603114219279674</v>
      </c>
      <c r="AK55" s="38">
        <f t="shared" si="32"/>
        <v>2.7105441976878515</v>
      </c>
      <c r="AL55" s="49">
        <f>kWh_in_MMBtu*(AI55-AH55)*Elec_source_E+(AG55-AF55)*Gas_source_E</f>
        <v>-0.88531891774617577</v>
      </c>
      <c r="AM55" s="50">
        <f>(AI55-AH55)*Elec_emissions/1000+(AG55-AF55)*Gas_emissions</f>
        <v>-111.65395543318891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1245</v>
      </c>
      <c r="F56" s="39">
        <v>43.348716365897353</v>
      </c>
      <c r="G56" s="40">
        <v>33.956988044697681</v>
      </c>
      <c r="H56" s="40">
        <v>339.04154817271393</v>
      </c>
      <c r="I56" s="39">
        <v>1470.0288915562076</v>
      </c>
      <c r="J56" s="41">
        <f t="shared" si="35"/>
        <v>-0.21665528090673039</v>
      </c>
      <c r="K56" s="42">
        <f t="shared" si="30"/>
        <v>3.3358370072311851</v>
      </c>
      <c r="L56" s="51">
        <f>kWh_in_MMBtu*(I56-H56)*Elec_source_E+(G56-F56)*Gas_source_E</f>
        <v>1.8712120040904026</v>
      </c>
      <c r="M56" s="52">
        <f>(I56-H56)*Elec_emissions/1000+(G56-F56)*Gas_emissions</f>
        <v>263.87153406324819</v>
      </c>
      <c r="O56" s="19">
        <v>4</v>
      </c>
      <c r="P56" s="14" t="s">
        <v>25</v>
      </c>
      <c r="Q56" s="13">
        <v>794</v>
      </c>
      <c r="R56" s="13">
        <v>704</v>
      </c>
      <c r="S56" s="39">
        <v>54.110349279618823</v>
      </c>
      <c r="T56" s="40">
        <v>45.48058684132954</v>
      </c>
      <c r="U56" s="40">
        <v>381.74929597069519</v>
      </c>
      <c r="V56" s="39">
        <v>885.76307867046023</v>
      </c>
      <c r="W56" s="41">
        <f t="shared" si="36"/>
        <v>-0.15948450810573062</v>
      </c>
      <c r="X56" s="42">
        <f t="shared" si="31"/>
        <v>1.3202742952496642</v>
      </c>
      <c r="Y56" s="51">
        <f>kWh_in_MMBtu*(V56-U56)*Elec_source_E+(T56-S56)*Gas_source_E</f>
        <v>-4.0105384068999506</v>
      </c>
      <c r="Z56" s="52">
        <f>(V56-U56)*Elec_emissions/1000+(T56-S56)*Gas_emissions</f>
        <v>-535.73903838306626</v>
      </c>
      <c r="AB56" s="19">
        <v>4</v>
      </c>
      <c r="AC56" s="14" t="s">
        <v>25</v>
      </c>
      <c r="AD56" s="13">
        <v>661</v>
      </c>
      <c r="AE56" s="13">
        <v>541</v>
      </c>
      <c r="AF56" s="39">
        <v>29.344669099243337</v>
      </c>
      <c r="AG56" s="40">
        <v>18.961399222463228</v>
      </c>
      <c r="AH56" s="40">
        <v>283.46621647256814</v>
      </c>
      <c r="AI56" s="39">
        <v>1272.1930372222778</v>
      </c>
      <c r="AJ56" s="41">
        <f t="shared" si="37"/>
        <v>-0.35383836981306582</v>
      </c>
      <c r="AK56" s="42">
        <f t="shared" si="32"/>
        <v>3.4879882091536354</v>
      </c>
      <c r="AL56" s="51">
        <f>kWh_in_MMBtu*(AI56-AH56)*Elec_source_E+(AG56-AF56)*Gas_source_E</f>
        <v>-0.73258999751995191</v>
      </c>
      <c r="AM56" s="52">
        <f>(AI56-AH56)*Elec_emissions/1000+(AG56-AF56)*Gas_emissions</f>
        <v>-88.731874516598054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75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75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75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490</v>
      </c>
      <c r="F68" s="30">
        <v>37.682330907527486</v>
      </c>
      <c r="G68" s="30">
        <v>28.341782096694569</v>
      </c>
      <c r="H68" s="30">
        <v>302.53068519796102</v>
      </c>
      <c r="I68" s="30">
        <v>620</v>
      </c>
      <c r="J68" s="32">
        <f>(G68-F68)/F68</f>
        <v>-0.24787608902842667</v>
      </c>
      <c r="K68" s="36">
        <f t="shared" ref="K68:K71" si="38">(I68-H68)/H68</f>
        <v>1.049378890588579</v>
      </c>
      <c r="L68" s="49">
        <f>kWh_in_MMBtu*(I68-H68)*Elec_source_E+(G68-F68)*Gas_source_E</f>
        <v>-6.782415122672095</v>
      </c>
      <c r="M68" s="50">
        <f>(I68-H68)*Elec_emissions/1000+(G68-F68)*Gas_emissions</f>
        <v>-911.46029147027411</v>
      </c>
      <c r="O68" s="16">
        <v>1</v>
      </c>
      <c r="P68" s="17" t="s">
        <v>22</v>
      </c>
      <c r="Q68" s="18">
        <v>441</v>
      </c>
      <c r="R68" s="18">
        <v>214</v>
      </c>
      <c r="S68" s="30">
        <v>52.951348148031776</v>
      </c>
      <c r="T68" s="30">
        <v>43.580932284436834</v>
      </c>
      <c r="U68" s="30">
        <v>366.55315825751251</v>
      </c>
      <c r="V68" s="30">
        <v>1028.2475264984716</v>
      </c>
      <c r="W68" s="32">
        <f>(T68-S68)/S68</f>
        <v>-0.17696274393994338</v>
      </c>
      <c r="X68" s="36">
        <f t="shared" ref="X68:X71" si="39">(V68-U68)/U68</f>
        <v>1.8051798309049156</v>
      </c>
      <c r="Y68" s="49">
        <f>kWh_in_MMBtu*(V68-U68)*Elec_source_E+(T68-S68)*Gas_source_E</f>
        <v>-3.1297438491380278</v>
      </c>
      <c r="Z68" s="50">
        <f>(V68-U68)*Elec_emissions/1000+(T68-S68)*Gas_emissions</f>
        <v>-415.3475205261019</v>
      </c>
      <c r="AB68" s="16">
        <v>1</v>
      </c>
      <c r="AC68" s="17" t="s">
        <v>22</v>
      </c>
      <c r="AD68" s="18">
        <v>374</v>
      </c>
      <c r="AE68" s="18">
        <v>276</v>
      </c>
      <c r="AF68" s="30">
        <v>25.843310293513305</v>
      </c>
      <c r="AG68" s="30">
        <v>16.525919269966863</v>
      </c>
      <c r="AH68" s="30">
        <v>252.89007202859921</v>
      </c>
      <c r="AI68" s="30">
        <v>1405.6268230512735</v>
      </c>
      <c r="AJ68" s="32">
        <f>(AG68-AF68)/AF68</f>
        <v>-0.36053396092547463</v>
      </c>
      <c r="AK68" s="36">
        <f t="shared" ref="AK68:AK71" si="40">(AI68-AH68)/AH68</f>
        <v>4.5582522942708161</v>
      </c>
      <c r="AL68" s="49">
        <f>kWh_in_MMBtu*(AI68-AH68)*Elec_source_E+(AG68-AF68)*Gas_source_E</f>
        <v>2.1850858432254761</v>
      </c>
      <c r="AM68" s="50">
        <f>(AI68-AH68)*Elec_emissions/1000+(AG68-AF68)*Gas_emissions</f>
        <v>306.42275552564161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497</v>
      </c>
      <c r="F69" s="30">
        <v>38.756515869540827</v>
      </c>
      <c r="G69" s="31">
        <v>29.395670616077357</v>
      </c>
      <c r="H69" s="31">
        <v>311.81158158587164</v>
      </c>
      <c r="I69" s="30">
        <v>613</v>
      </c>
      <c r="J69" s="37">
        <f t="shared" ref="J69:J71" si="43">(G69-F69)/F69</f>
        <v>-0.2415295865338675</v>
      </c>
      <c r="K69" s="38">
        <f t="shared" si="38"/>
        <v>0.96593082553985343</v>
      </c>
      <c r="L69" s="49">
        <f>kWh_in_MMBtu*(I69-H69)*Elec_source_E+(G69-F69)*Gas_source_E</f>
        <v>-6.9788392960093368</v>
      </c>
      <c r="M69" s="50">
        <f>(I69-H69)*Elec_emissions/1000+(G69-F69)*Gas_emissions</f>
        <v>-938.1162918849875</v>
      </c>
      <c r="O69" s="16">
        <v>2</v>
      </c>
      <c r="P69" s="17" t="s">
        <v>23</v>
      </c>
      <c r="Q69" s="18">
        <v>441</v>
      </c>
      <c r="R69" s="18">
        <v>220</v>
      </c>
      <c r="S69" s="30">
        <v>54.800581525644603</v>
      </c>
      <c r="T69" s="31">
        <v>45.395106742839623</v>
      </c>
      <c r="U69" s="31">
        <v>384.18699508951084</v>
      </c>
      <c r="V69" s="30">
        <v>967.76614934565748</v>
      </c>
      <c r="W69" s="37">
        <f t="shared" ref="W69:W71" si="44">(T69-S69)/S69</f>
        <v>-0.17163093020105222</v>
      </c>
      <c r="X69" s="38">
        <f t="shared" si="39"/>
        <v>1.5189976800755058</v>
      </c>
      <c r="Y69" s="49">
        <f>kWh_in_MMBtu*(V69-U69)*Elec_source_E+(T69-S69)*Gas_source_E</f>
        <v>-4.004248872398775</v>
      </c>
      <c r="Z69" s="50">
        <f>(V69-U69)*Elec_emissions/1000+(T69-S69)*Gas_emissions</f>
        <v>-534.08070278389482</v>
      </c>
      <c r="AB69" s="16">
        <v>2</v>
      </c>
      <c r="AC69" s="17" t="s">
        <v>23</v>
      </c>
      <c r="AD69" s="18">
        <v>374</v>
      </c>
      <c r="AE69" s="18">
        <v>277</v>
      </c>
      <c r="AF69" s="30">
        <v>26.013936648086602</v>
      </c>
      <c r="AG69" s="31">
        <v>16.688537230201185</v>
      </c>
      <c r="AH69" s="31">
        <v>254.32930371294552</v>
      </c>
      <c r="AI69" s="30">
        <v>1361.8146530663053</v>
      </c>
      <c r="AJ69" s="37">
        <f t="shared" ref="AJ69:AJ71" si="45">(AG69-AF69)/AF69</f>
        <v>-0.35847705574278499</v>
      </c>
      <c r="AK69" s="38">
        <f t="shared" si="40"/>
        <v>4.3545330136371065</v>
      </c>
      <c r="AL69" s="49">
        <f>kWh_in_MMBtu*(AI69-AH69)*Elec_source_E+(AG69-AF69)*Gas_source_E</f>
        <v>1.6919013737149395</v>
      </c>
      <c r="AM69" s="50">
        <f>(AI69-AH69)*Elec_emissions/1000+(AG69-AF69)*Gas_emissions</f>
        <v>239.44998353062851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573</v>
      </c>
      <c r="F70" s="30">
        <v>40.478144907223644</v>
      </c>
      <c r="G70" s="31">
        <v>30.260460894816681</v>
      </c>
      <c r="H70" s="31">
        <v>325.22938858013583</v>
      </c>
      <c r="I70" s="30">
        <v>765</v>
      </c>
      <c r="J70" s="37">
        <f t="shared" si="43"/>
        <v>-0.25242471056482474</v>
      </c>
      <c r="K70" s="38">
        <f t="shared" si="38"/>
        <v>1.3521859550878368</v>
      </c>
      <c r="L70" s="49">
        <f>kWh_in_MMBtu*(I70-H70)*Elec_source_E+(G70-F70)*Gas_source_E</f>
        <v>-6.4291515313414349</v>
      </c>
      <c r="M70" s="50">
        <f>(I70-H70)*Elec_emissions/1000+(G70-F70)*Gas_emissions</f>
        <v>-862.57308081934116</v>
      </c>
      <c r="O70" s="16">
        <v>3</v>
      </c>
      <c r="P70" s="17" t="s">
        <v>24</v>
      </c>
      <c r="Q70" s="18">
        <v>441</v>
      </c>
      <c r="R70" s="18">
        <v>269</v>
      </c>
      <c r="S70" s="30">
        <v>56.13518403300084</v>
      </c>
      <c r="T70" s="31">
        <v>45.797581855197109</v>
      </c>
      <c r="U70" s="31">
        <v>398.23215762399605</v>
      </c>
      <c r="V70" s="30">
        <v>1134.0023626082798</v>
      </c>
      <c r="W70" s="37">
        <f t="shared" si="44"/>
        <v>-0.18415548743416332</v>
      </c>
      <c r="X70" s="38">
        <f t="shared" si="39"/>
        <v>1.8475911372255007</v>
      </c>
      <c r="Y70" s="49">
        <f>kWh_in_MMBtu*(V70-U70)*Elec_source_E+(T70-S70)*Gas_source_E</f>
        <v>-3.3909311508036701</v>
      </c>
      <c r="Z70" s="50">
        <f>(V70-U70)*Elec_emissions/1000+(T70-S70)*Gas_emissions</f>
        <v>-449.81764208999994</v>
      </c>
      <c r="AB70" s="16">
        <v>3</v>
      </c>
      <c r="AC70" s="17" t="s">
        <v>24</v>
      </c>
      <c r="AD70" s="18">
        <v>374</v>
      </c>
      <c r="AE70" s="18">
        <v>304</v>
      </c>
      <c r="AF70" s="30">
        <v>26.623725417637928</v>
      </c>
      <c r="AG70" s="31">
        <v>16.512153202901104</v>
      </c>
      <c r="AH70" s="31">
        <v>260.63154360382543</v>
      </c>
      <c r="AI70" s="30">
        <v>1394.2294730243975</v>
      </c>
      <c r="AJ70" s="37">
        <f t="shared" si="45"/>
        <v>-0.3797955416125956</v>
      </c>
      <c r="AK70" s="38">
        <f t="shared" si="40"/>
        <v>4.3494272172354727</v>
      </c>
      <c r="AL70" s="49">
        <f>kWh_in_MMBtu*(AI70-AH70)*Elec_source_E+(AG70-AF70)*Gas_source_E</f>
        <v>1.1145307373389883</v>
      </c>
      <c r="AM70" s="50">
        <f>(AI70-AH70)*Elec_emissions/1000+(AG70-AF70)*Gas_emissions</f>
        <v>161.8502738111988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729</v>
      </c>
      <c r="F71" s="39">
        <v>43.025510908219815</v>
      </c>
      <c r="G71" s="40">
        <v>31.471398985323955</v>
      </c>
      <c r="H71" s="40">
        <v>340.31189873226708</v>
      </c>
      <c r="I71" s="39">
        <v>1126</v>
      </c>
      <c r="J71" s="41">
        <f t="shared" si="43"/>
        <v>-0.26854095812000001</v>
      </c>
      <c r="K71" s="42">
        <f t="shared" si="38"/>
        <v>2.3087294455309535</v>
      </c>
      <c r="L71" s="51">
        <f>kWh_in_MMBtu*(I71-H71)*Elec_source_E+(G71-F71)*Gas_source_E</f>
        <v>-4.1825125999185921</v>
      </c>
      <c r="M71" s="52">
        <f>(I71-H71)*Elec_emissions/1000+(G71-F71)*Gas_emissions</f>
        <v>-556.06395342240785</v>
      </c>
      <c r="O71" s="19">
        <v>4</v>
      </c>
      <c r="P71" s="14" t="s">
        <v>25</v>
      </c>
      <c r="Q71" s="13">
        <v>441</v>
      </c>
      <c r="R71" s="13">
        <v>403</v>
      </c>
      <c r="S71" s="39">
        <v>56.074679966405448</v>
      </c>
      <c r="T71" s="40">
        <v>45.279062249651211</v>
      </c>
      <c r="U71" s="40">
        <v>403.82786351310597</v>
      </c>
      <c r="V71" s="39">
        <v>1093.5753225331343</v>
      </c>
      <c r="W71" s="41">
        <f t="shared" si="44"/>
        <v>-0.19252214588156244</v>
      </c>
      <c r="X71" s="42">
        <f t="shared" si="39"/>
        <v>1.7080234459790888</v>
      </c>
      <c r="Y71" s="51">
        <f>kWh_in_MMBtu*(V71-U71)*Elec_source_E+(T71-S71)*Gas_source_E</f>
        <v>-4.3828813145073005</v>
      </c>
      <c r="Z71" s="52">
        <f>(V71-U71)*Elec_emissions/1000+(T71-S71)*Gas_emissions</f>
        <v>-584.06299894775134</v>
      </c>
      <c r="AB71" s="19">
        <v>4</v>
      </c>
      <c r="AC71" s="14" t="s">
        <v>25</v>
      </c>
      <c r="AD71" s="13">
        <v>374</v>
      </c>
      <c r="AE71" s="13">
        <v>326</v>
      </c>
      <c r="AF71" s="39">
        <v>26.894176152241855</v>
      </c>
      <c r="AG71" s="40">
        <v>14.40241648371692</v>
      </c>
      <c r="AH71" s="40">
        <v>261.79369687129167</v>
      </c>
      <c r="AI71" s="39">
        <v>1744.5188704747807</v>
      </c>
      <c r="AJ71" s="41">
        <f t="shared" si="45"/>
        <v>-0.46447824234555118</v>
      </c>
      <c r="AK71" s="42">
        <f t="shared" si="40"/>
        <v>5.6637160914246785</v>
      </c>
      <c r="AL71" s="51">
        <f>kWh_in_MMBtu*(AI71-AH71)*Elec_source_E+(AG71-AF71)*Gas_source_E</f>
        <v>2.2578349576519408</v>
      </c>
      <c r="AM71" s="52">
        <f>(AI71-AH71)*Elec_emissions/1000+(AG71-AF71)*Gas_emissions</f>
        <v>319.59373114630785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topLeftCell="A19" workbookViewId="0">
      <selection activeCell="BK19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9.7109375" style="4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9.710937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9.7109375" style="4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9.7109375" style="4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76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76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76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76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76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14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14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14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14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5143</v>
      </c>
      <c r="F8" s="30">
        <v>36.621607725149552</v>
      </c>
      <c r="G8" s="30">
        <v>27.870120128297319</v>
      </c>
      <c r="H8" s="30">
        <v>301.09145144453214</v>
      </c>
      <c r="I8" s="30">
        <v>1111.9710582644727</v>
      </c>
      <c r="J8" s="32">
        <f>(G8-F8)/F8</f>
        <v>-0.23897060070473719</v>
      </c>
      <c r="K8" s="36">
        <f>(I8-H8)/H8</f>
        <v>2.6931339396373497</v>
      </c>
      <c r="L8" s="49">
        <f>kWh_in_MMBtu*(I8-H8)*Elec_source_E+(G8-F8)*Gas_source_E</f>
        <v>-0.85795527017097584</v>
      </c>
      <c r="M8" s="50">
        <f>(I8-H8)*Elec_emissions/1000+(G8-F8)*Gas_emissions</f>
        <v>-107.4497284210845</v>
      </c>
      <c r="N8" s="6"/>
      <c r="O8" s="16">
        <v>1</v>
      </c>
      <c r="P8" s="17" t="s">
        <v>22</v>
      </c>
      <c r="Q8" s="18">
        <v>7241</v>
      </c>
      <c r="R8" s="18">
        <v>4873</v>
      </c>
      <c r="S8" s="30">
        <v>35.818123813525283</v>
      </c>
      <c r="T8" s="30">
        <v>27.282773529301753</v>
      </c>
      <c r="U8" s="30">
        <v>296.12460308151935</v>
      </c>
      <c r="V8" s="30">
        <v>1084.0729579871968</v>
      </c>
      <c r="W8" s="32">
        <f>(T8-S8)/S8</f>
        <v>-0.2382969674419545</v>
      </c>
      <c r="X8" s="36">
        <f>(V8-U8)/U8</f>
        <v>2.6608675763721168</v>
      </c>
      <c r="Y8" s="49">
        <f>kWh_in_MMBtu*(V8-U8)*Elec_source_E+(T8-S8)*Gas_source_E</f>
        <v>-0.86786444733075463</v>
      </c>
      <c r="Z8" s="50">
        <f>(V8-U8)*Elec_emissions/1000+(T8-S8)*Gas_emissions</f>
        <v>-109.01958374800392</v>
      </c>
      <c r="AA8" s="6"/>
      <c r="AB8" s="16">
        <v>1</v>
      </c>
      <c r="AC8" s="17" t="s">
        <v>22</v>
      </c>
      <c r="AD8" s="18">
        <v>2476</v>
      </c>
      <c r="AE8" s="18">
        <v>142</v>
      </c>
      <c r="AF8" s="30">
        <v>37.965388240307696</v>
      </c>
      <c r="AG8" s="30">
        <v>24.571350713294887</v>
      </c>
      <c r="AH8" s="30">
        <v>292.75612371694473</v>
      </c>
      <c r="AI8" s="30">
        <v>1885.7025317818038</v>
      </c>
      <c r="AJ8" s="32">
        <f>(AG8-AF8)/AF8</f>
        <v>-0.35279601099383501</v>
      </c>
      <c r="AK8" s="36">
        <f>(AI8-AH8)/AH8</f>
        <v>5.4412061064349286</v>
      </c>
      <c r="AL8" s="49">
        <f>kWh_in_MMBtu*(AI8-AH8)*Elec_source_E+(AG8-AF8)*Gas_source_E</f>
        <v>2.4543655590372921</v>
      </c>
      <c r="AM8" s="50">
        <f>(AI8-AH8)*Elec_emissions/1000+(AG8-AF8)*Gas_emissions</f>
        <v>347.22056085542226</v>
      </c>
      <c r="AO8" s="16">
        <v>1</v>
      </c>
      <c r="AP8" s="17" t="s">
        <v>22</v>
      </c>
      <c r="AQ8" s="18">
        <v>211</v>
      </c>
      <c r="AR8" s="18">
        <v>128</v>
      </c>
      <c r="AS8" s="30">
        <v>65.719734820406586</v>
      </c>
      <c r="AT8" s="30">
        <v>53.890161017642477</v>
      </c>
      <c r="AU8" s="30">
        <v>499.42792496230675</v>
      </c>
      <c r="AV8" s="30">
        <v>1315.7021005434542</v>
      </c>
      <c r="AW8" s="32">
        <f>(AT8-AS8)/AS8</f>
        <v>-0.18000032768073368</v>
      </c>
      <c r="AX8" s="36">
        <f>(AV8-AU8)/AU8</f>
        <v>1.6344183710647617</v>
      </c>
      <c r="AY8" s="49">
        <f>kWh_in_MMBtu*(AV8-AU8)*Elec_source_E+(AT8-AS8)*Gas_source_E</f>
        <v>-4.1553157189813028</v>
      </c>
      <c r="AZ8" s="50">
        <f>(AV8-AU8)*Elec_emissions/1000+(AT8-AS8)*Gas_emissions</f>
        <v>-552.08469771133559</v>
      </c>
      <c r="BA8" s="6"/>
      <c r="BB8" s="16">
        <v>1</v>
      </c>
      <c r="BC8" s="17" t="s">
        <v>22</v>
      </c>
      <c r="BD8" s="18">
        <v>72</v>
      </c>
      <c r="BE8" s="18">
        <v>0</v>
      </c>
      <c r="BF8" s="30" t="e">
        <v>#DIV/0!</v>
      </c>
      <c r="BG8" s="30" t="e">
        <v>#DIV/0!</v>
      </c>
      <c r="BH8" s="30" t="e">
        <v>#DIV/0!</v>
      </c>
      <c r="BI8" s="30" t="e">
        <v>#DIV/0!</v>
      </c>
      <c r="BJ8" s="32" t="e">
        <f>(BG8-BF8)/BF8</f>
        <v>#DIV/0!</v>
      </c>
      <c r="BK8" s="36" t="e">
        <f>(BI8-BH8)/BH8</f>
        <v>#DIV/0!</v>
      </c>
      <c r="BL8" s="49" t="e">
        <f>kWh_in_MMBtu*(BI8-BH8)*Elec_source_E+(BG8-BF8)*Gas_source_E</f>
        <v>#DIV/0!</v>
      </c>
      <c r="BM8" s="50" t="e">
        <f>(BI8-BH8)*Elec_emissions/1000+(BG8-BF8)*Gas_emissions</f>
        <v>#DIV/0!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1942</v>
      </c>
      <c r="F9" s="30">
        <v>46.464319926417609</v>
      </c>
      <c r="G9" s="31">
        <v>36.96210523077275</v>
      </c>
      <c r="H9" s="31">
        <v>364.06002434152174</v>
      </c>
      <c r="I9" s="30">
        <v>1122.6191319932441</v>
      </c>
      <c r="J9" s="37">
        <f t="shared" ref="J9:J11" si="0">(G9-F9)/F9</f>
        <v>-0.20450562303920239</v>
      </c>
      <c r="K9" s="38">
        <f t="shared" ref="K9:K11" si="1">(I9-H9)/H9</f>
        <v>2.0836100009160146</v>
      </c>
      <c r="L9" s="49">
        <f>kWh_in_MMBtu*(I9-H9)*Elec_source_E+(G9-F9)*Gas_source_E</f>
        <v>-2.2363839189005201</v>
      </c>
      <c r="M9" s="50">
        <f>(I9-H9)*Elec_emissions/1000+(G9-F9)*Gas_emissions</f>
        <v>-293.88061773419008</v>
      </c>
      <c r="N9" s="6"/>
      <c r="O9" s="16">
        <v>2</v>
      </c>
      <c r="P9" s="17" t="s">
        <v>23</v>
      </c>
      <c r="Q9" s="18">
        <v>7241</v>
      </c>
      <c r="R9" s="18">
        <v>1752</v>
      </c>
      <c r="S9" s="30">
        <v>45.570346663749397</v>
      </c>
      <c r="T9" s="31">
        <v>36.445706894614119</v>
      </c>
      <c r="U9" s="31">
        <v>359.41162468673627</v>
      </c>
      <c r="V9" s="30">
        <v>1077.8748712487281</v>
      </c>
      <c r="W9" s="37">
        <f t="shared" ref="W9:W11" si="2">(T9-S9)/S9</f>
        <v>-0.20023195865643495</v>
      </c>
      <c r="X9" s="38">
        <f t="shared" ref="X9:X11" si="3">(V9-U9)/U9</f>
        <v>1.998998355126119</v>
      </c>
      <c r="Y9" s="49">
        <f>kWh_in_MMBtu*(V9-U9)*Elec_source_E+(T9-S9)*Gas_source_E</f>
        <v>-2.2540880560859859</v>
      </c>
      <c r="Z9" s="50">
        <f>(V9-U9)*Elec_emissions/1000+(T9-S9)*Gas_emissions</f>
        <v>-296.67648556174981</v>
      </c>
      <c r="AA9" s="6"/>
      <c r="AB9" s="16">
        <v>2</v>
      </c>
      <c r="AC9" s="17" t="s">
        <v>23</v>
      </c>
      <c r="AD9" s="18">
        <v>2476</v>
      </c>
      <c r="AE9" s="18">
        <v>140</v>
      </c>
      <c r="AF9" s="30">
        <v>41.575804344470804</v>
      </c>
      <c r="AG9" s="31">
        <v>28.747693569881601</v>
      </c>
      <c r="AH9" s="31">
        <v>317.85547145500647</v>
      </c>
      <c r="AI9" s="30">
        <v>1737.6235346413168</v>
      </c>
      <c r="AJ9" s="37">
        <f t="shared" ref="AJ9:AJ11" si="4">(AG9-AF9)/AF9</f>
        <v>-0.30854750682160215</v>
      </c>
      <c r="AK9" s="38">
        <f t="shared" ref="AK9:AK11" si="5">(AI9-AH9)/AH9</f>
        <v>4.4667095289793792</v>
      </c>
      <c r="AL9" s="49">
        <f>kWh_in_MMBtu*(AI9-AH9)*Elec_source_E+(AG9-AF9)*Gas_source_E</f>
        <v>1.2172020351598825</v>
      </c>
      <c r="AM9" s="50">
        <f>(AI9-AH9)*Elec_emissions/1000+(AG9-AF9)*Gas_emissions</f>
        <v>178.61048000828259</v>
      </c>
      <c r="AO9" s="16">
        <v>2</v>
      </c>
      <c r="AP9" s="17" t="s">
        <v>23</v>
      </c>
      <c r="AQ9" s="18">
        <v>211</v>
      </c>
      <c r="AR9" s="18">
        <v>50</v>
      </c>
      <c r="AS9" s="30">
        <v>91.47698667975861</v>
      </c>
      <c r="AT9" s="31">
        <v>78.057055580265455</v>
      </c>
      <c r="AU9" s="31">
        <v>656.31269632745955</v>
      </c>
      <c r="AV9" s="30">
        <v>968.4457010664853</v>
      </c>
      <c r="AW9" s="37">
        <f t="shared" ref="AW9:AW11" si="6">(AT9-AS9)/AS9</f>
        <v>-0.14670281112858982</v>
      </c>
      <c r="AX9" s="38">
        <f t="shared" ref="AX9:AX11" si="7">(AV9-AU9)/AU9</f>
        <v>0.47558580915108589</v>
      </c>
      <c r="AY9" s="49">
        <f>kWh_in_MMBtu*(AV9-AU9)*Elec_source_E+(AT9-AS9)*Gas_source_E</f>
        <v>-11.286071623287407</v>
      </c>
      <c r="AZ9" s="50">
        <f>(AV9-AU9)*Elec_emissions/1000+(AT9-AS9)*Gas_emissions</f>
        <v>-1518.8884827349505</v>
      </c>
      <c r="BA9" s="6"/>
      <c r="BB9" s="16">
        <v>2</v>
      </c>
      <c r="BC9" s="17" t="s">
        <v>23</v>
      </c>
      <c r="BD9" s="18">
        <v>72</v>
      </c>
      <c r="BE9" s="18">
        <v>0</v>
      </c>
      <c r="BF9" s="30" t="e">
        <v>#DIV/0!</v>
      </c>
      <c r="BG9" s="31" t="e">
        <v>#DIV/0!</v>
      </c>
      <c r="BH9" s="31" t="e">
        <v>#DIV/0!</v>
      </c>
      <c r="BI9" s="30" t="e">
        <v>#DIV/0!</v>
      </c>
      <c r="BJ9" s="37" t="e">
        <f t="shared" ref="BJ9:BJ11" si="8">(BG9-BF9)/BF9</f>
        <v>#DIV/0!</v>
      </c>
      <c r="BK9" s="38" t="e">
        <f t="shared" ref="BK9:BK11" si="9">(BI9-BH9)/BH9</f>
        <v>#DIV/0!</v>
      </c>
      <c r="BL9" s="49" t="e">
        <f>kWh_in_MMBtu*(BI9-BH9)*Elec_source_E+(BG9-BF9)*Gas_source_E</f>
        <v>#DIV/0!</v>
      </c>
      <c r="BM9" s="50" t="e">
        <f>(BI9-BH9)*Elec_emissions/1000+(BG9-BF9)*Gas_emissions</f>
        <v>#DIV/0!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2977</v>
      </c>
      <c r="F10" s="30">
        <v>44.224738561867809</v>
      </c>
      <c r="G10" s="31">
        <v>35.502383776454366</v>
      </c>
      <c r="H10" s="31">
        <v>352.90449486999012</v>
      </c>
      <c r="I10" s="30">
        <v>993.18698413918071</v>
      </c>
      <c r="J10" s="37">
        <f t="shared" si="0"/>
        <v>-0.19722795586934636</v>
      </c>
      <c r="K10" s="38">
        <f t="shared" si="1"/>
        <v>1.8143222842913078</v>
      </c>
      <c r="L10" s="49">
        <f>kWh_in_MMBtu*(I10-H10)*Elec_source_E+(G10-F10)*Gas_source_E</f>
        <v>-2.6525899228455012</v>
      </c>
      <c r="M10" s="50">
        <f>(I10-H10)*Elec_emissions/1000+(G10-F10)*Gas_emissions</f>
        <v>-351.2154140583732</v>
      </c>
      <c r="N10" s="6"/>
      <c r="O10" s="16">
        <v>3</v>
      </c>
      <c r="P10" s="17" t="s">
        <v>24</v>
      </c>
      <c r="Q10" s="18">
        <v>7241</v>
      </c>
      <c r="R10" s="18">
        <v>2473</v>
      </c>
      <c r="S10" s="30">
        <v>44.987878697395985</v>
      </c>
      <c r="T10" s="31">
        <v>36.244826970931562</v>
      </c>
      <c r="U10" s="31">
        <v>357.28824612922307</v>
      </c>
      <c r="V10" s="30">
        <v>978.35135922749316</v>
      </c>
      <c r="W10" s="37">
        <f t="shared" si="2"/>
        <v>-0.19434238687432251</v>
      </c>
      <c r="X10" s="38">
        <f t="shared" si="3"/>
        <v>1.738269086169842</v>
      </c>
      <c r="Y10" s="49">
        <f>kWh_in_MMBtu*(V10-U10)*Elec_source_E+(T10-S10)*Gas_source_E</f>
        <v>-2.8809096022807124</v>
      </c>
      <c r="Z10" s="50">
        <f>(V10-U10)*Elec_emissions/1000+(T10-S10)*Gas_emissions</f>
        <v>-382.20283734538521</v>
      </c>
      <c r="AA10" s="6"/>
      <c r="AB10" s="16">
        <v>3</v>
      </c>
      <c r="AC10" s="17" t="s">
        <v>24</v>
      </c>
      <c r="AD10" s="18">
        <v>2476</v>
      </c>
      <c r="AE10" s="18">
        <v>434</v>
      </c>
      <c r="AF10" s="30">
        <v>34.63472276072514</v>
      </c>
      <c r="AG10" s="31">
        <v>26.335780119217411</v>
      </c>
      <c r="AH10" s="31">
        <v>293.70662489536068</v>
      </c>
      <c r="AI10" s="30">
        <v>1112.9595696473204</v>
      </c>
      <c r="AJ10" s="37">
        <f t="shared" si="4"/>
        <v>-0.23961337005181721</v>
      </c>
      <c r="AK10" s="38">
        <f t="shared" si="5"/>
        <v>2.7893580713197612</v>
      </c>
      <c r="AL10" s="49">
        <f>kWh_in_MMBtu*(AI10-AH10)*Elec_source_E+(AG10-AF10)*Gas_source_E</f>
        <v>-0.27503745771453936</v>
      </c>
      <c r="AM10" s="50">
        <f>(AI10-AH10)*Elec_emissions/1000+(AG10-AF10)*Gas_emissions</f>
        <v>-28.750786632286463</v>
      </c>
      <c r="AO10" s="16">
        <v>3</v>
      </c>
      <c r="AP10" s="17" t="s">
        <v>24</v>
      </c>
      <c r="AQ10" s="18">
        <v>211</v>
      </c>
      <c r="AR10" s="18">
        <v>67</v>
      </c>
      <c r="AS10" s="30">
        <v>78.622271254966947</v>
      </c>
      <c r="AT10" s="31">
        <v>67.629649089255579</v>
      </c>
      <c r="AU10" s="31">
        <v>578.72450626424586</v>
      </c>
      <c r="AV10" s="30">
        <v>796.40348706063696</v>
      </c>
      <c r="AW10" s="37">
        <f t="shared" si="6"/>
        <v>-0.13981562717850016</v>
      </c>
      <c r="AX10" s="38">
        <f t="shared" si="7"/>
        <v>0.37613575793004139</v>
      </c>
      <c r="AY10" s="49">
        <f>kWh_in_MMBtu*(AV10-AU10)*Elec_source_E+(AT10-AS10)*Gas_source_E</f>
        <v>-9.6515167524187664</v>
      </c>
      <c r="AZ10" s="50">
        <f>(AV10-AU10)*Elec_emissions/1000+(AT10-AS10)*Gas_emissions</f>
        <v>-1299.4102202816184</v>
      </c>
      <c r="BA10" s="6"/>
      <c r="BB10" s="16">
        <v>3</v>
      </c>
      <c r="BC10" s="17" t="s">
        <v>24</v>
      </c>
      <c r="BD10" s="18">
        <v>72</v>
      </c>
      <c r="BE10" s="18">
        <v>3</v>
      </c>
      <c r="BF10" s="30">
        <v>34.286942594252174</v>
      </c>
      <c r="BG10" s="31">
        <v>32.074780890144794</v>
      </c>
      <c r="BH10" s="31">
        <v>259.87714203400913</v>
      </c>
      <c r="BI10" s="30">
        <v>290.41785091831844</v>
      </c>
      <c r="BJ10" s="37">
        <f t="shared" si="8"/>
        <v>-6.4519071597775673E-2</v>
      </c>
      <c r="BK10" s="38">
        <f t="shared" si="9"/>
        <v>0.11751979664418721</v>
      </c>
      <c r="BL10" s="49">
        <f>kWh_in_MMBtu*(BI10-BH10)*Elec_source_E+(BG10-BF10)*Gas_source_E</f>
        <v>-2.0842916035651853</v>
      </c>
      <c r="BM10" s="50">
        <f>(BI10-BH10)*Elec_emissions/1000+(BG10-BF10)*Gas_emissions</f>
        <v>-280.78157978599916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4267</v>
      </c>
      <c r="F11" s="39">
        <v>45.826369344040657</v>
      </c>
      <c r="G11" s="40">
        <v>37.077516535687863</v>
      </c>
      <c r="H11" s="40">
        <v>356.7529521917599</v>
      </c>
      <c r="I11" s="39">
        <v>1011.2529628569524</v>
      </c>
      <c r="J11" s="41">
        <f t="shared" si="0"/>
        <v>-0.19091306890735629</v>
      </c>
      <c r="K11" s="42">
        <f t="shared" si="1"/>
        <v>1.834602928004333</v>
      </c>
      <c r="L11" s="51">
        <f>kWh_in_MMBtu*(I11-H11)*Elec_source_E+(G11-F11)*Gas_source_E</f>
        <v>-2.5292619275464521</v>
      </c>
      <c r="M11" s="52">
        <f>(I11-H11)*Elec_emissions/1000+(G11-F11)*Gas_emissions</f>
        <v>-334.43834732067057</v>
      </c>
      <c r="N11" s="6"/>
      <c r="O11" s="19">
        <v>4</v>
      </c>
      <c r="P11" s="14" t="s">
        <v>25</v>
      </c>
      <c r="Q11" s="13">
        <v>7241</v>
      </c>
      <c r="R11" s="13">
        <v>3381</v>
      </c>
      <c r="S11" s="39">
        <v>47.215471672550009</v>
      </c>
      <c r="T11" s="40">
        <v>38.403040552283706</v>
      </c>
      <c r="U11" s="40">
        <v>363.94680343685565</v>
      </c>
      <c r="V11" s="39">
        <v>1019.5630033487208</v>
      </c>
      <c r="W11" s="41">
        <f t="shared" si="2"/>
        <v>-0.18664286955306747</v>
      </c>
      <c r="X11" s="42">
        <f t="shared" si="3"/>
        <v>1.801406671856135</v>
      </c>
      <c r="Y11" s="51">
        <f>kWh_in_MMBtu*(V11-U11)*Elec_source_E+(T11-S11)*Gas_source_E</f>
        <v>-2.5866125180582316</v>
      </c>
      <c r="Z11" s="52">
        <f>(V11-U11)*Elec_emissions/1000+(T11-S11)*Gas_emissions</f>
        <v>-342.16142000729474</v>
      </c>
      <c r="AA11" s="6"/>
      <c r="AB11" s="19">
        <v>4</v>
      </c>
      <c r="AC11" s="14" t="s">
        <v>25</v>
      </c>
      <c r="AD11" s="13">
        <v>2476</v>
      </c>
      <c r="AE11" s="13">
        <v>774</v>
      </c>
      <c r="AF11" s="39">
        <v>34.802471011244627</v>
      </c>
      <c r="AG11" s="40">
        <v>26.490905245768968</v>
      </c>
      <c r="AH11" s="40">
        <v>294.64650316774583</v>
      </c>
      <c r="AI11" s="39">
        <v>1000.7427556351768</v>
      </c>
      <c r="AJ11" s="41">
        <f t="shared" si="4"/>
        <v>-0.2388211389585011</v>
      </c>
      <c r="AK11" s="42">
        <f t="shared" si="5"/>
        <v>2.3964182329543608</v>
      </c>
      <c r="AL11" s="51">
        <f>kWh_in_MMBtu*(AI11-AH11)*Elec_source_E+(AG11-AF11)*Gas_source_E</f>
        <v>-1.5002367401074066</v>
      </c>
      <c r="AM11" s="52">
        <f>(AI11-AH11)*Elec_emissions/1000+(AG11-AF11)*Gas_emissions</f>
        <v>-195.13621643727743</v>
      </c>
      <c r="AO11" s="19">
        <v>4</v>
      </c>
      <c r="AP11" s="14" t="s">
        <v>25</v>
      </c>
      <c r="AQ11" s="13">
        <v>211</v>
      </c>
      <c r="AR11" s="13">
        <v>102</v>
      </c>
      <c r="AS11" s="39">
        <v>84.740723940960876</v>
      </c>
      <c r="AT11" s="40">
        <v>74.254890258218282</v>
      </c>
      <c r="AU11" s="40">
        <v>597.42411789979656</v>
      </c>
      <c r="AV11" s="39">
        <v>888.97848107115772</v>
      </c>
      <c r="AW11" s="41">
        <f t="shared" si="6"/>
        <v>-0.1237401947385782</v>
      </c>
      <c r="AX11" s="42">
        <f t="shared" si="7"/>
        <v>0.48801907126933625</v>
      </c>
      <c r="AY11" s="51">
        <f>kWh_in_MMBtu*(AV11-AU11)*Elec_source_E+(AT11-AS11)*Gas_source_E</f>
        <v>-8.3082175622231524</v>
      </c>
      <c r="AZ11" s="52">
        <f>(AV11-AU11)*Elec_emissions/1000+(AT11-AS11)*Gas_emissions</f>
        <v>-1117.4975073120024</v>
      </c>
      <c r="BA11" s="6"/>
      <c r="BB11" s="19">
        <v>4</v>
      </c>
      <c r="BC11" s="14" t="s">
        <v>25</v>
      </c>
      <c r="BD11" s="13">
        <v>72</v>
      </c>
      <c r="BE11" s="13">
        <v>10</v>
      </c>
      <c r="BF11" s="39">
        <v>32.494186144876259</v>
      </c>
      <c r="BG11" s="40">
        <v>29.112348394561867</v>
      </c>
      <c r="BH11" s="40">
        <v>276.70511046145066</v>
      </c>
      <c r="BI11" s="39">
        <v>262.31802577034847</v>
      </c>
      <c r="BJ11" s="41">
        <f t="shared" si="8"/>
        <v>-0.10407516394583241</v>
      </c>
      <c r="BK11" s="42">
        <f t="shared" si="9"/>
        <v>-5.1994286144948283E-2</v>
      </c>
      <c r="BL11" s="51">
        <f>kWh_in_MMBtu*(BI11-BH11)*Elec_source_E+(BG11-BF11)*Gas_source_E</f>
        <v>-3.8402293096009581</v>
      </c>
      <c r="BM11" s="52">
        <f>(BI11-BH11)*Elec_emissions/1000+(BG11-BF11)*Gas_emissions</f>
        <v>-518.04897043707831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76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76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76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76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76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2339</v>
      </c>
      <c r="F23" s="30">
        <v>47.570860500738604</v>
      </c>
      <c r="G23" s="30">
        <v>37.719475370001973</v>
      </c>
      <c r="H23" s="30">
        <v>340.06984875162988</v>
      </c>
      <c r="I23" s="30">
        <v>1144.3705059852994</v>
      </c>
      <c r="J23" s="32">
        <f>(G23-F23)/F23</f>
        <v>-0.20708864685312292</v>
      </c>
      <c r="K23" s="36">
        <f t="shared" ref="K23:K26" si="10">(I23-H23)/H23</f>
        <v>2.36510428721098</v>
      </c>
      <c r="L23" s="49">
        <f>kWh_in_MMBtu*(I23-H23)*Elec_source_E+(G23-F23)*Gas_source_E</f>
        <v>-2.1272769169279186</v>
      </c>
      <c r="M23" s="50">
        <f>(I23-H23)*Elec_emissions/1000+(G23-F23)*Gas_emissions</f>
        <v>-278.70045860052937</v>
      </c>
      <c r="N23" s="6"/>
      <c r="O23" s="16">
        <v>1</v>
      </c>
      <c r="P23" s="17" t="s">
        <v>22</v>
      </c>
      <c r="Q23" s="18">
        <v>3779</v>
      </c>
      <c r="R23" s="18">
        <v>2158</v>
      </c>
      <c r="S23" s="30">
        <v>46.715961861359119</v>
      </c>
      <c r="T23" s="30">
        <v>37.295800886615019</v>
      </c>
      <c r="U23" s="30">
        <v>333.62783313063886</v>
      </c>
      <c r="V23" s="30">
        <v>1081.3277496083508</v>
      </c>
      <c r="W23" s="32">
        <f>(T23-S23)/S23</f>
        <v>-0.20164758680771036</v>
      </c>
      <c r="X23" s="36">
        <f t="shared" ref="X23:X26" si="11">(V23-U23)/U23</f>
        <v>2.2411197215219589</v>
      </c>
      <c r="Y23" s="49">
        <f>kWh_in_MMBtu*(V23-U23)*Elec_source_E+(T23-S23)*Gas_source_E</f>
        <v>-2.2632023792024665</v>
      </c>
      <c r="Z23" s="50">
        <f>(V23-U23)*Elec_emissions/1000+(T23-S23)*Gas_emissions</f>
        <v>-297.60798472878969</v>
      </c>
      <c r="AA23" s="6"/>
      <c r="AB23" s="16">
        <v>1</v>
      </c>
      <c r="AC23" s="17" t="s">
        <v>22</v>
      </c>
      <c r="AD23" s="18">
        <v>1341</v>
      </c>
      <c r="AE23" s="18">
        <v>113</v>
      </c>
      <c r="AF23" s="30">
        <v>42.031306819728201</v>
      </c>
      <c r="AG23" s="30">
        <v>27.316836625041734</v>
      </c>
      <c r="AH23" s="30">
        <v>308.18398469115573</v>
      </c>
      <c r="AI23" s="30">
        <v>2048.1112622822056</v>
      </c>
      <c r="AJ23" s="32">
        <f>(AG23-AF23)/AF23</f>
        <v>-0.35008357598293727</v>
      </c>
      <c r="AK23" s="36">
        <f t="shared" ref="AK23:AK26" si="12">(AI23-AH23)/AH23</f>
        <v>5.6457420372921225</v>
      </c>
      <c r="AL23" s="49">
        <f>kWh_in_MMBtu*(AI23-AH23)*Elec_source_E+(AG23-AF23)*Gas_source_E</f>
        <v>2.5886510457838483</v>
      </c>
      <c r="AM23" s="50">
        <f>(AI23-AH23)*Elec_emissions/1000+(AG23-AF23)*Gas_emissions</f>
        <v>366.82714299847612</v>
      </c>
      <c r="AO23" s="16">
        <v>1</v>
      </c>
      <c r="AP23" s="17" t="s">
        <v>22</v>
      </c>
      <c r="AQ23" s="18">
        <v>133</v>
      </c>
      <c r="AR23" s="18">
        <v>68</v>
      </c>
      <c r="AS23" s="30">
        <v>83.906755055667176</v>
      </c>
      <c r="AT23" s="30">
        <v>68.451647624849258</v>
      </c>
      <c r="AU23" s="30">
        <v>597.49591270652456</v>
      </c>
      <c r="AV23" s="30">
        <v>1643.2464295133043</v>
      </c>
      <c r="AW23" s="32">
        <f>(AT23-AS23)/AS23</f>
        <v>-0.18419384018085752</v>
      </c>
      <c r="AX23" s="36">
        <f t="shared" ref="AX23:AX26" si="13">(AV23-AU23)/AU23</f>
        <v>1.7502220426408621</v>
      </c>
      <c r="AY23" s="49">
        <f>kWh_in_MMBtu*(AV23-AU23)*Elec_source_E+(AT23-AS23)*Gas_source_E</f>
        <v>-5.6504050374858057</v>
      </c>
      <c r="AZ23" s="50">
        <f>(AV23-AU23)*Elec_emissions/1000+(AT23-AS23)*Gas_emissions</f>
        <v>-751.37954089317623</v>
      </c>
      <c r="BA23" s="6"/>
      <c r="BB23" s="16">
        <v>1</v>
      </c>
      <c r="BC23" s="17" t="s">
        <v>22</v>
      </c>
      <c r="BD23" s="18">
        <v>46</v>
      </c>
      <c r="BE23" s="18">
        <v>0</v>
      </c>
      <c r="BF23" s="30" t="e">
        <v>#DIV/0!</v>
      </c>
      <c r="BG23" s="30" t="e">
        <v>#DIV/0!</v>
      </c>
      <c r="BH23" s="30" t="e">
        <v>#DIV/0!</v>
      </c>
      <c r="BI23" s="30" t="e">
        <v>#DIV/0!</v>
      </c>
      <c r="BJ23" s="32" t="e">
        <f>(BG23-BF23)/BF23</f>
        <v>#DIV/0!</v>
      </c>
      <c r="BK23" s="36" t="e">
        <f t="shared" ref="BK23:BK26" si="14">(BI23-BH23)/BH23</f>
        <v>#DIV/0!</v>
      </c>
      <c r="BL23" s="49" t="e">
        <f>kWh_in_MMBtu*(BI23-BH23)*Elec_source_E+(BG23-BF23)*Gas_source_E</f>
        <v>#DIV/0!</v>
      </c>
      <c r="BM23" s="50" t="e">
        <f>(BI23-BH23)*Elec_emissions/1000+(BG23-BF23)*Gas_emissions</f>
        <v>#DIV/0!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832</v>
      </c>
      <c r="F24" s="30">
        <v>56.989360749387515</v>
      </c>
      <c r="G24" s="31">
        <v>47.256953806374085</v>
      </c>
      <c r="H24" s="31">
        <v>397.32246893684442</v>
      </c>
      <c r="I24" s="30">
        <v>1007.5841102520862</v>
      </c>
      <c r="J24" s="37">
        <f t="shared" ref="J24:J26" si="15">(G24-F24)/F24</f>
        <v>-0.17077585737120288</v>
      </c>
      <c r="K24" s="38">
        <f t="shared" si="10"/>
        <v>1.5359353900829724</v>
      </c>
      <c r="L24" s="49">
        <f>kWh_in_MMBtu*(I24-H24)*Elec_source_E+(G24-F24)*Gas_source_E</f>
        <v>-4.0749458684942139</v>
      </c>
      <c r="M24" s="50">
        <f>(I24-H24)*Elec_emissions/1000+(G24-F24)*Gas_emissions</f>
        <v>-543.34339415061265</v>
      </c>
      <c r="N24" s="6"/>
      <c r="O24" s="16">
        <v>2</v>
      </c>
      <c r="P24" s="17" t="s">
        <v>23</v>
      </c>
      <c r="Q24" s="18">
        <v>3779</v>
      </c>
      <c r="R24" s="18">
        <v>694</v>
      </c>
      <c r="S24" s="30">
        <v>56.932519553722564</v>
      </c>
      <c r="T24" s="31">
        <v>48.099881979843545</v>
      </c>
      <c r="U24" s="31">
        <v>395.44512051978262</v>
      </c>
      <c r="V24" s="30">
        <v>864.72778380339969</v>
      </c>
      <c r="W24" s="37">
        <f t="shared" ref="W24:W26" si="16">(T24-S24)/S24</f>
        <v>-0.15514222175859232</v>
      </c>
      <c r="X24" s="38">
        <f t="shared" si="11"/>
        <v>1.1867200755108083</v>
      </c>
      <c r="Y24" s="49">
        <f>kWh_in_MMBtu*(V24-U24)*Elec_source_E+(T24-S24)*Gas_source_E</f>
        <v>-4.6034989208623216</v>
      </c>
      <c r="Z24" s="50">
        <f>(V24-U24)*Elec_emissions/1000+(T24-S24)*Gas_emissions</f>
        <v>-616.06073094583667</v>
      </c>
      <c r="AA24" s="6"/>
      <c r="AB24" s="16">
        <v>2</v>
      </c>
      <c r="AC24" s="17" t="s">
        <v>23</v>
      </c>
      <c r="AD24" s="18">
        <v>1341</v>
      </c>
      <c r="AE24" s="18">
        <v>113</v>
      </c>
      <c r="AF24" s="30">
        <v>45.675381442239093</v>
      </c>
      <c r="AG24" s="31">
        <v>31.836905568517064</v>
      </c>
      <c r="AH24" s="31">
        <v>333.76323003560282</v>
      </c>
      <c r="AI24" s="30">
        <v>1853.450799604745</v>
      </c>
      <c r="AJ24" s="37">
        <f t="shared" ref="AJ24:AJ26" si="17">(AG24-AF24)/AF24</f>
        <v>-0.30297450041489221</v>
      </c>
      <c r="AK24" s="38">
        <f t="shared" si="12"/>
        <v>4.5531905039600549</v>
      </c>
      <c r="AL24" s="49">
        <f>kWh_in_MMBtu*(AI24-AH24)*Elec_source_E+(AG24-AF24)*Gas_source_E</f>
        <v>1.1856286518444641</v>
      </c>
      <c r="AM24" s="50">
        <f>(AI24-AH24)*Elec_emissions/1000+(AG24-AF24)*Gas_emissions</f>
        <v>175.36977271639421</v>
      </c>
      <c r="AO24" s="16">
        <v>2</v>
      </c>
      <c r="AP24" s="17" t="s">
        <v>23</v>
      </c>
      <c r="AQ24" s="18">
        <v>133</v>
      </c>
      <c r="AR24" s="18">
        <v>25</v>
      </c>
      <c r="AS24" s="30">
        <v>109.70645880935882</v>
      </c>
      <c r="AT24" s="31">
        <v>93.555885745976994</v>
      </c>
      <c r="AU24" s="31">
        <v>736.72542082810423</v>
      </c>
      <c r="AV24" s="30">
        <v>1149.9582965936524</v>
      </c>
      <c r="AW24" s="37">
        <f t="shared" ref="AW24:AW26" si="18">(AT24-AS24)/AS24</f>
        <v>-0.14721624632372199</v>
      </c>
      <c r="AX24" s="38">
        <f t="shared" si="13"/>
        <v>0.56090486914522442</v>
      </c>
      <c r="AY24" s="49">
        <f>kWh_in_MMBtu*(AV24-AU24)*Elec_source_E+(AT24-AS24)*Gas_source_E</f>
        <v>-13.180109966686079</v>
      </c>
      <c r="AZ24" s="50">
        <f>(AV24-AU24)*Elec_emissions/1000+(AT24-AS24)*Gas_emissions</f>
        <v>-1773.2936389540218</v>
      </c>
      <c r="BA24" s="6"/>
      <c r="BB24" s="16">
        <v>2</v>
      </c>
      <c r="BC24" s="17" t="s">
        <v>23</v>
      </c>
      <c r="BD24" s="18">
        <v>46</v>
      </c>
      <c r="BE24" s="18">
        <v>0</v>
      </c>
      <c r="BF24" s="30" t="e">
        <v>#DIV/0!</v>
      </c>
      <c r="BG24" s="31" t="e">
        <v>#DIV/0!</v>
      </c>
      <c r="BH24" s="31" t="e">
        <v>#DIV/0!</v>
      </c>
      <c r="BI24" s="30" t="e">
        <v>#DIV/0!</v>
      </c>
      <c r="BJ24" s="37" t="e">
        <f t="shared" ref="BJ24:BJ26" si="19">(BG24-BF24)/BF24</f>
        <v>#DIV/0!</v>
      </c>
      <c r="BK24" s="38" t="e">
        <f t="shared" si="14"/>
        <v>#DIV/0!</v>
      </c>
      <c r="BL24" s="49" t="e">
        <f>kWh_in_MMBtu*(BI24-BH24)*Elec_source_E+(BG24-BF24)*Gas_source_E</f>
        <v>#DIV/0!</v>
      </c>
      <c r="BM24" s="50" t="e">
        <f>(BI24-BH24)*Elec_emissions/1000+(BG24-BF24)*Gas_emissions</f>
        <v>#DIV/0!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1410</v>
      </c>
      <c r="F25" s="30">
        <v>52.652705036224617</v>
      </c>
      <c r="G25" s="31">
        <v>44.630604127853836</v>
      </c>
      <c r="H25" s="31">
        <v>379.73581627317213</v>
      </c>
      <c r="I25" s="30">
        <v>810.7523231894537</v>
      </c>
      <c r="J25" s="37">
        <f t="shared" si="15"/>
        <v>-0.15235876110926577</v>
      </c>
      <c r="K25" s="38">
        <f t="shared" si="10"/>
        <v>1.1350430705915278</v>
      </c>
      <c r="L25" s="49">
        <f>kWh_in_MMBtu*(I25-H25)*Elec_source_E+(G25-F25)*Gas_source_E</f>
        <v>-4.1296861939312013</v>
      </c>
      <c r="M25" s="50">
        <f>(I25-H25)*Elec_emissions/1000+(G25-F25)*Gas_emissions</f>
        <v>-552.55083247423158</v>
      </c>
      <c r="N25" s="6"/>
      <c r="O25" s="16">
        <v>3</v>
      </c>
      <c r="P25" s="17" t="s">
        <v>24</v>
      </c>
      <c r="Q25" s="18">
        <v>3779</v>
      </c>
      <c r="R25" s="18">
        <v>1086</v>
      </c>
      <c r="S25" s="30">
        <v>54.641290877012018</v>
      </c>
      <c r="T25" s="31">
        <v>46.845373399927873</v>
      </c>
      <c r="U25" s="31">
        <v>388.10711835675028</v>
      </c>
      <c r="V25" s="30">
        <v>727.18456319292818</v>
      </c>
      <c r="W25" s="37">
        <f t="shared" si="16"/>
        <v>-0.14267447477826598</v>
      </c>
      <c r="X25" s="38">
        <f t="shared" si="11"/>
        <v>0.87366973909634915</v>
      </c>
      <c r="Y25" s="49">
        <f>kWh_in_MMBtu*(V25-U25)*Elec_source_E+(T25-S25)*Gas_source_E</f>
        <v>-4.8674332829175455</v>
      </c>
      <c r="Z25" s="50">
        <f>(V25-U25)*Elec_emissions/1000+(T25-S25)*Gas_emissions</f>
        <v>-652.98126433956679</v>
      </c>
      <c r="AA25" s="6"/>
      <c r="AB25" s="16">
        <v>3</v>
      </c>
      <c r="AC25" s="17" t="s">
        <v>24</v>
      </c>
      <c r="AD25" s="18">
        <v>1341</v>
      </c>
      <c r="AE25" s="18">
        <v>286</v>
      </c>
      <c r="AF25" s="30">
        <v>40.774962193404207</v>
      </c>
      <c r="AG25" s="31">
        <v>32.284095064322791</v>
      </c>
      <c r="AH25" s="31">
        <v>318.88552922596807</v>
      </c>
      <c r="AI25" s="30">
        <v>1122.2560654626886</v>
      </c>
      <c r="AJ25" s="37">
        <f t="shared" si="17"/>
        <v>-0.20823727778844894</v>
      </c>
      <c r="AK25" s="38">
        <f t="shared" si="12"/>
        <v>2.5193069694530967</v>
      </c>
      <c r="AL25" s="49">
        <f>kWh_in_MMBtu*(AI25-AH25)*Elec_source_E+(AG25-AF25)*Gas_source_E</f>
        <v>-0.65427004335464467</v>
      </c>
      <c r="AM25" s="50">
        <f>(AI25-AH25)*Elec_emissions/1000+(AG25-AF25)*Gas_emissions</f>
        <v>-80.056708286776257</v>
      </c>
      <c r="AO25" s="16">
        <v>3</v>
      </c>
      <c r="AP25" s="17" t="s">
        <v>24</v>
      </c>
      <c r="AQ25" s="18">
        <v>133</v>
      </c>
      <c r="AR25" s="18">
        <v>35</v>
      </c>
      <c r="AS25" s="30">
        <v>89.582062672724376</v>
      </c>
      <c r="AT25" s="31">
        <v>77.874307911013261</v>
      </c>
      <c r="AU25" s="31">
        <v>627.49364642895193</v>
      </c>
      <c r="AV25" s="30">
        <v>902.91005127225128</v>
      </c>
      <c r="AW25" s="37">
        <f t="shared" si="18"/>
        <v>-0.13069306971066039</v>
      </c>
      <c r="AX25" s="38">
        <f t="shared" si="13"/>
        <v>0.43891504943625498</v>
      </c>
      <c r="AY25" s="49">
        <f>kWh_in_MMBtu*(AV25-AU25)*Elec_source_E+(AT25-AS25)*Gas_source_E</f>
        <v>-9.812882313841957</v>
      </c>
      <c r="AZ25" s="50">
        <f>(AV25-AU25)*Elec_emissions/1000+(AT25-AS25)*Gas_emissions</f>
        <v>-1320.5844973293765</v>
      </c>
      <c r="BA25" s="6"/>
      <c r="BB25" s="16">
        <v>3</v>
      </c>
      <c r="BC25" s="17" t="s">
        <v>24</v>
      </c>
      <c r="BD25" s="18">
        <v>46</v>
      </c>
      <c r="BE25" s="18">
        <v>3</v>
      </c>
      <c r="BF25" s="30">
        <v>34.286942594252174</v>
      </c>
      <c r="BG25" s="31">
        <v>32.074780890144794</v>
      </c>
      <c r="BH25" s="31">
        <v>259.87714203400913</v>
      </c>
      <c r="BI25" s="30">
        <v>290.41785091831844</v>
      </c>
      <c r="BJ25" s="37">
        <f t="shared" si="19"/>
        <v>-6.4519071597775673E-2</v>
      </c>
      <c r="BK25" s="38">
        <f t="shared" si="14"/>
        <v>0.11751979664418721</v>
      </c>
      <c r="BL25" s="49">
        <f>kWh_in_MMBtu*(BI25-BH25)*Elec_source_E+(BG25-BF25)*Gas_source_E</f>
        <v>-2.0842916035651853</v>
      </c>
      <c r="BM25" s="50">
        <f>(BI25-BH25)*Elec_emissions/1000+(BG25-BF25)*Gas_emissions</f>
        <v>-280.78157978599916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2651</v>
      </c>
      <c r="F26" s="39">
        <v>50.867554140041378</v>
      </c>
      <c r="G26" s="40">
        <v>44.124602939177962</v>
      </c>
      <c r="H26" s="40">
        <v>370.64893349972823</v>
      </c>
      <c r="I26" s="39">
        <v>731.58127924318376</v>
      </c>
      <c r="J26" s="41">
        <f t="shared" si="15"/>
        <v>-0.13255898214212686</v>
      </c>
      <c r="K26" s="42">
        <f t="shared" si="10"/>
        <v>0.97378492994832855</v>
      </c>
      <c r="L26" s="51">
        <f>kWh_in_MMBtu*(I26-H26)*Elec_source_E+(G26-F26)*Gas_source_E</f>
        <v>-3.4857244606382705</v>
      </c>
      <c r="M26" s="52">
        <f>(I26-H26)*Elec_emissions/1000+(G26-F26)*Gas_emissions</f>
        <v>-466.41819581593779</v>
      </c>
      <c r="N26" s="6"/>
      <c r="O26" s="19">
        <v>4</v>
      </c>
      <c r="P26" s="14" t="s">
        <v>25</v>
      </c>
      <c r="Q26" s="13">
        <v>3779</v>
      </c>
      <c r="R26" s="13">
        <v>2055</v>
      </c>
      <c r="S26" s="39">
        <v>52.498416358584585</v>
      </c>
      <c r="T26" s="40">
        <v>46.232655409075157</v>
      </c>
      <c r="U26" s="40">
        <v>377.88293060729933</v>
      </c>
      <c r="V26" s="39">
        <v>655.0683542114615</v>
      </c>
      <c r="W26" s="41">
        <f t="shared" si="16"/>
        <v>-0.11935142779759003</v>
      </c>
      <c r="X26" s="42">
        <f t="shared" si="11"/>
        <v>0.73352194860639719</v>
      </c>
      <c r="Y26" s="51">
        <f>kWh_in_MMBtu*(V26-U26)*Elec_source_E+(T26-S26)*Gas_source_E</f>
        <v>-3.8621701855414901</v>
      </c>
      <c r="Z26" s="52">
        <f>(V26-U26)*Elec_emissions/1000+(T26-S26)*Gas_emissions</f>
        <v>-518.03925365743407</v>
      </c>
      <c r="AA26" s="6"/>
      <c r="AB26" s="19">
        <v>4</v>
      </c>
      <c r="AC26" s="14" t="s">
        <v>25</v>
      </c>
      <c r="AD26" s="13">
        <v>1341</v>
      </c>
      <c r="AE26" s="13">
        <v>523</v>
      </c>
      <c r="AF26" s="39">
        <v>39.081518801764744</v>
      </c>
      <c r="AG26" s="40">
        <v>30.772195471788923</v>
      </c>
      <c r="AH26" s="40">
        <v>309.26670430993477</v>
      </c>
      <c r="AI26" s="39">
        <v>1023.7948264926124</v>
      </c>
      <c r="AJ26" s="41">
        <f t="shared" si="17"/>
        <v>-0.21261515889706442</v>
      </c>
      <c r="AK26" s="42">
        <f t="shared" si="12"/>
        <v>2.3103945954253322</v>
      </c>
      <c r="AL26" s="51">
        <f>kWh_in_MMBtu*(AI26-AH26)*Elec_source_E+(AG26-AF26)*Gas_source_E</f>
        <v>-1.4075220410126512</v>
      </c>
      <c r="AM26" s="52">
        <f>(AI26-AH26)*Elec_emissions/1000+(AG26-AF26)*Gas_emissions</f>
        <v>-182.54663985283241</v>
      </c>
      <c r="AO26" s="19">
        <v>4</v>
      </c>
      <c r="AP26" s="14" t="s">
        <v>25</v>
      </c>
      <c r="AQ26" s="13">
        <v>133</v>
      </c>
      <c r="AR26" s="13">
        <v>68</v>
      </c>
      <c r="AS26" s="39">
        <v>92.852919416734792</v>
      </c>
      <c r="AT26" s="40">
        <v>83.439318108471227</v>
      </c>
      <c r="AU26" s="40">
        <v>628.53673405507038</v>
      </c>
      <c r="AV26" s="39">
        <v>827.84789944728971</v>
      </c>
      <c r="AW26" s="41">
        <f t="shared" si="18"/>
        <v>-0.10138185602990273</v>
      </c>
      <c r="AX26" s="42">
        <f t="shared" si="13"/>
        <v>0.31710344772745824</v>
      </c>
      <c r="AY26" s="51">
        <f>kWh_in_MMBtu*(AV26-AU26)*Elec_source_E+(AT26-AS26)*Gas_source_E</f>
        <v>-8.1270273383434741</v>
      </c>
      <c r="AZ26" s="52">
        <f>(AV26-AU26)*Elec_emissions/1000+(AT26-AS26)*Gas_emissions</f>
        <v>-1094.0009578344573</v>
      </c>
      <c r="BA26" s="6"/>
      <c r="BB26" s="19">
        <v>4</v>
      </c>
      <c r="BC26" s="14" t="s">
        <v>25</v>
      </c>
      <c r="BD26" s="13">
        <v>46</v>
      </c>
      <c r="BE26" s="13">
        <v>5</v>
      </c>
      <c r="BF26" s="39">
        <v>42.401510939523362</v>
      </c>
      <c r="BG26" s="40">
        <v>39.696732597960448</v>
      </c>
      <c r="BH26" s="40">
        <v>310.78320798777338</v>
      </c>
      <c r="BI26" s="39">
        <v>303.63039021587332</v>
      </c>
      <c r="BJ26" s="41">
        <f t="shared" si="19"/>
        <v>-6.3789668849789316E-2</v>
      </c>
      <c r="BK26" s="42">
        <f t="shared" si="14"/>
        <v>-2.3015457682583229E-2</v>
      </c>
      <c r="BL26" s="51">
        <f>kWh_in_MMBtu*(BI26-BH26)*Elec_source_E+(BG26-BF26)*Gas_source_E</f>
        <v>-3.024785481464904</v>
      </c>
      <c r="BM26" s="52">
        <f>(BI26-BH26)*Elec_emissions/1000+(BG26-BF26)*Gas_emissions</f>
        <v>-408.00261325009103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76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76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76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76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76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2804</v>
      </c>
      <c r="F38" s="30">
        <v>27.488119051075991</v>
      </c>
      <c r="G38" s="30">
        <v>19.654128006205024</v>
      </c>
      <c r="H38" s="30">
        <v>268.57701802751853</v>
      </c>
      <c r="I38" s="30">
        <v>1084.9445574731071</v>
      </c>
      <c r="J38" s="32">
        <f>(G38-F38)/F38</f>
        <v>-0.28499552953457957</v>
      </c>
      <c r="K38" s="36">
        <f t="shared" ref="K38:K41" si="20">(I38-H38)/H38</f>
        <v>3.0396031106501566</v>
      </c>
      <c r="L38" s="49">
        <f>kWh_in_MMBtu*(I38-H38)*Elec_source_E+(G38-F38)*Gas_source_E</f>
        <v>0.2008690278905938</v>
      </c>
      <c r="M38" s="50">
        <f>(I38-H38)*Elec_emissions/1000+(G38-F38)*Gas_emissions</f>
        <v>35.401718757853814</v>
      </c>
      <c r="N38" s="6"/>
      <c r="O38" s="16">
        <v>1</v>
      </c>
      <c r="P38" s="17" t="s">
        <v>22</v>
      </c>
      <c r="Q38" s="18">
        <v>3462</v>
      </c>
      <c r="R38" s="18">
        <v>2715</v>
      </c>
      <c r="S38" s="30">
        <v>27.156048488580485</v>
      </c>
      <c r="T38" s="30">
        <v>19.323984197043178</v>
      </c>
      <c r="U38" s="30">
        <v>266.31540586383983</v>
      </c>
      <c r="V38" s="30">
        <v>1086.2549689196344</v>
      </c>
      <c r="W38" s="32">
        <f>(T38-S38)/S38</f>
        <v>-0.28840957088549923</v>
      </c>
      <c r="X38" s="36">
        <f t="shared" ref="X38:X41" si="21">(V38-U38)/U38</f>
        <v>3.0788288811012623</v>
      </c>
      <c r="Y38" s="49">
        <f>kWh_in_MMBtu*(V38-U38)*Elec_source_E+(T38-S38)*Gas_source_E</f>
        <v>0.24121078544236774</v>
      </c>
      <c r="Z38" s="50">
        <f>(V38-U38)*Elec_emissions/1000+(T38-S38)*Gas_emissions</f>
        <v>40.878673827141256</v>
      </c>
      <c r="AA38" s="6"/>
      <c r="AB38" s="16">
        <v>1</v>
      </c>
      <c r="AC38" s="17" t="s">
        <v>22</v>
      </c>
      <c r="AD38" s="18">
        <v>1135</v>
      </c>
      <c r="AE38" s="18">
        <v>29</v>
      </c>
      <c r="AF38" s="30">
        <v>22.122326189462385</v>
      </c>
      <c r="AG38" s="30">
        <v>13.873422850281319</v>
      </c>
      <c r="AH38" s="30">
        <v>232.64066543812166</v>
      </c>
      <c r="AI38" s="30">
        <v>1252.8685129354117</v>
      </c>
      <c r="AJ38" s="32">
        <f>(AG38-AF38)/AF38</f>
        <v>-0.37287685158129069</v>
      </c>
      <c r="AK38" s="36">
        <f t="shared" ref="AK38:AK41" si="22">(AI38-AH38)/AH38</f>
        <v>4.3854235267765462</v>
      </c>
      <c r="AL38" s="49">
        <f>kWh_in_MMBtu*(AI38-AH38)*Elec_source_E+(AG38-AF38)*Gas_source_E</f>
        <v>1.9311152141282264</v>
      </c>
      <c r="AM38" s="50">
        <f>(AI38-AH38)*Elec_emissions/1000+(AG38-AF38)*Gas_emissions</f>
        <v>270.82249940144288</v>
      </c>
      <c r="AO38" s="16">
        <v>1</v>
      </c>
      <c r="AP38" s="17" t="s">
        <v>22</v>
      </c>
      <c r="AQ38" s="18">
        <v>78</v>
      </c>
      <c r="AR38" s="18">
        <v>60</v>
      </c>
      <c r="AS38" s="30">
        <v>45.107778553777884</v>
      </c>
      <c r="AT38" s="30">
        <v>37.387142862808197</v>
      </c>
      <c r="AU38" s="30">
        <v>388.28420551885989</v>
      </c>
      <c r="AV38" s="30">
        <v>944.48519437762423</v>
      </c>
      <c r="AW38" s="32">
        <f>(AT38-AS38)/AS38</f>
        <v>-0.17115974092506192</v>
      </c>
      <c r="AX38" s="36">
        <f t="shared" ref="AX38:AX41" si="23">(AV38-AU38)/AU38</f>
        <v>1.4324584439779595</v>
      </c>
      <c r="AY38" s="49">
        <f>kWh_in_MMBtu*(AV38-AU38)*Elec_source_E+(AT38-AS38)*Gas_source_E</f>
        <v>-2.4608811580094221</v>
      </c>
      <c r="AZ38" s="50">
        <f>(AV38-AU38)*Elec_emissions/1000+(AT38-AS38)*Gas_emissions</f>
        <v>-326.21720877190069</v>
      </c>
      <c r="BA38" s="6"/>
      <c r="BB38" s="16">
        <v>1</v>
      </c>
      <c r="BC38" s="17" t="s">
        <v>22</v>
      </c>
      <c r="BD38" s="18">
        <v>26</v>
      </c>
      <c r="BE38" s="18">
        <v>0</v>
      </c>
      <c r="BF38" s="30" t="e">
        <v>#DIV/0!</v>
      </c>
      <c r="BG38" s="30" t="e">
        <v>#DIV/0!</v>
      </c>
      <c r="BH38" s="30" t="e">
        <v>#DIV/0!</v>
      </c>
      <c r="BI38" s="30" t="e">
        <v>#DIV/0!</v>
      </c>
      <c r="BJ38" s="32" t="e">
        <f>(BG38-BF38)/BF38</f>
        <v>#DIV/0!</v>
      </c>
      <c r="BK38" s="36" t="e">
        <f t="shared" ref="BK38:BK41" si="24">(BI38-BH38)/BH38</f>
        <v>#DIV/0!</v>
      </c>
      <c r="BL38" s="49" t="e">
        <f>kWh_in_MMBtu*(BI38-BH38)*Elec_source_E+(BG38-BF38)*Gas_source_E</f>
        <v>#DIV/0!</v>
      </c>
      <c r="BM38" s="50" t="e">
        <f>(BI38-BH38)*Elec_emissions/1000+(BG38-BF38)*Gas_emissions</f>
        <v>#DIV/0!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1110</v>
      </c>
      <c r="F39" s="30">
        <v>38.575280318569746</v>
      </c>
      <c r="G39" s="31">
        <v>29.245606118249917</v>
      </c>
      <c r="H39" s="31">
        <v>339.12817397817992</v>
      </c>
      <c r="I39" s="30">
        <v>1208.8435807217538</v>
      </c>
      <c r="J39" s="37">
        <f t="shared" ref="J39:J41" si="25">(G39-F39)/F39</f>
        <v>-0.24185629043448892</v>
      </c>
      <c r="K39" s="38">
        <f t="shared" si="20"/>
        <v>2.5645625267322463</v>
      </c>
      <c r="L39" s="49">
        <f>kWh_in_MMBtu*(I39-H39)*Elec_source_E+(G39-F39)*Gas_source_E</f>
        <v>-0.85829063776346004</v>
      </c>
      <c r="M39" s="50">
        <f>(I39-H39)*Elec_emissions/1000+(G39-F39)*Gas_emissions</f>
        <v>-106.89590604185855</v>
      </c>
      <c r="N39" s="6"/>
      <c r="O39" s="16">
        <v>2</v>
      </c>
      <c r="P39" s="17" t="s">
        <v>23</v>
      </c>
      <c r="Q39" s="18">
        <v>3462</v>
      </c>
      <c r="R39" s="18">
        <v>1058</v>
      </c>
      <c r="S39" s="30">
        <v>38.117276734031698</v>
      </c>
      <c r="T39" s="31">
        <v>28.801096772544966</v>
      </c>
      <c r="U39" s="31">
        <v>335.77528621023777</v>
      </c>
      <c r="V39" s="30">
        <v>1217.6896904236453</v>
      </c>
      <c r="W39" s="37">
        <f t="shared" ref="W39:W41" si="26">(T39-S39)/S39</f>
        <v>-0.24440833028265899</v>
      </c>
      <c r="X39" s="38">
        <f t="shared" si="21"/>
        <v>2.6265018315291306</v>
      </c>
      <c r="Y39" s="49">
        <f>kWh_in_MMBtu*(V39-U39)*Elec_source_E+(T39-S39)*Gas_source_E</f>
        <v>-0.71298111832148336</v>
      </c>
      <c r="Z39" s="50">
        <f>(V39-U39)*Elec_emissions/1000+(T39-S39)*Gas_emissions</f>
        <v>-87.174910612255189</v>
      </c>
      <c r="AA39" s="6"/>
      <c r="AB39" s="16">
        <v>2</v>
      </c>
      <c r="AC39" s="17" t="s">
        <v>23</v>
      </c>
      <c r="AD39" s="18">
        <v>1135</v>
      </c>
      <c r="AE39" s="18">
        <v>27</v>
      </c>
      <c r="AF39" s="30">
        <v>24.418315009366573</v>
      </c>
      <c r="AG39" s="31">
        <v>15.818769279296104</v>
      </c>
      <c r="AH39" s="31">
        <v>251.27855591399177</v>
      </c>
      <c r="AI39" s="30">
        <v>1252.8649812758576</v>
      </c>
      <c r="AJ39" s="37">
        <f t="shared" ref="AJ39:AJ41" si="27">(AG39-AF39)/AF39</f>
        <v>-0.35217605009894359</v>
      </c>
      <c r="AK39" s="38">
        <f t="shared" si="22"/>
        <v>3.9859606074172573</v>
      </c>
      <c r="AL39" s="49">
        <f>kWh_in_MMBtu*(AI39-AH39)*Elec_source_E+(AG39-AF39)*Gas_source_E</f>
        <v>1.3493424912575946</v>
      </c>
      <c r="AM39" s="50">
        <f>(AI39-AH39)*Elec_emissions/1000+(AG39-AF39)*Gas_emissions</f>
        <v>192.17344015579397</v>
      </c>
      <c r="AO39" s="16">
        <v>2</v>
      </c>
      <c r="AP39" s="17" t="s">
        <v>23</v>
      </c>
      <c r="AQ39" s="18">
        <v>78</v>
      </c>
      <c r="AR39" s="18">
        <v>25</v>
      </c>
      <c r="AS39" s="30">
        <v>73.247514550158428</v>
      </c>
      <c r="AT39" s="31">
        <v>62.558225414553924</v>
      </c>
      <c r="AU39" s="31">
        <v>575.89997182681509</v>
      </c>
      <c r="AV39" s="30">
        <v>786.93310553931792</v>
      </c>
      <c r="AW39" s="37">
        <f t="shared" ref="AW39:AW41" si="28">(AT39-AS39)/AS39</f>
        <v>-0.14593381360789645</v>
      </c>
      <c r="AX39" s="38">
        <f t="shared" si="23"/>
        <v>0.36644060433460973</v>
      </c>
      <c r="AY39" s="49">
        <f>kWh_in_MMBtu*(AV39-AU39)*Elec_source_E+(AT39-AS39)*Gas_source_E</f>
        <v>-9.3920332798887642</v>
      </c>
      <c r="AZ39" s="50">
        <f>(AV39-AU39)*Elec_emissions/1000+(AT39-AS39)*Gas_emissions</f>
        <v>-1264.4833265158829</v>
      </c>
      <c r="BA39" s="6"/>
      <c r="BB39" s="16">
        <v>2</v>
      </c>
      <c r="BC39" s="17" t="s">
        <v>23</v>
      </c>
      <c r="BD39" s="18">
        <v>26</v>
      </c>
      <c r="BE39" s="18">
        <v>0</v>
      </c>
      <c r="BF39" s="30" t="e">
        <v>#DIV/0!</v>
      </c>
      <c r="BG39" s="31" t="e">
        <v>#DIV/0!</v>
      </c>
      <c r="BH39" s="31" t="e">
        <v>#DIV/0!</v>
      </c>
      <c r="BI39" s="30" t="e">
        <v>#DIV/0!</v>
      </c>
      <c r="BJ39" s="37" t="e">
        <f t="shared" ref="BJ39:BJ41" si="29">(BG39-BF39)/BF39</f>
        <v>#DIV/0!</v>
      </c>
      <c r="BK39" s="38" t="e">
        <f t="shared" si="24"/>
        <v>#DIV/0!</v>
      </c>
      <c r="BL39" s="49" t="e">
        <f>kWh_in_MMBtu*(BI39-BH39)*Elec_source_E+(BG39-BF39)*Gas_source_E</f>
        <v>#DIV/0!</v>
      </c>
      <c r="BM39" s="50" t="e">
        <f>(BI39-BH39)*Elec_emissions/1000+(BG39-BF39)*Gas_emissions</f>
        <v>#DIV/0!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1567</v>
      </c>
      <c r="F40" s="30">
        <v>36.641182257564665</v>
      </c>
      <c r="G40" s="31">
        <v>27.288733045456517</v>
      </c>
      <c r="H40" s="31">
        <v>328.76144242679578</v>
      </c>
      <c r="I40" s="30">
        <v>1157.3432521284076</v>
      </c>
      <c r="J40" s="37">
        <f t="shared" si="25"/>
        <v>-0.25524419890074129</v>
      </c>
      <c r="K40" s="38">
        <f t="shared" si="20"/>
        <v>2.5203132203865706</v>
      </c>
      <c r="L40" s="49">
        <f>kWh_in_MMBtu*(I40-H40)*Elec_source_E+(G40-F40)*Gas_source_E</f>
        <v>-1.3234860669231221</v>
      </c>
      <c r="M40" s="50">
        <f>(I40-H40)*Elec_emissions/1000+(G40-F40)*Gas_emissions</f>
        <v>-170.05208287375422</v>
      </c>
      <c r="N40" s="6"/>
      <c r="O40" s="16">
        <v>3</v>
      </c>
      <c r="P40" s="17" t="s">
        <v>24</v>
      </c>
      <c r="Q40" s="18">
        <v>3462</v>
      </c>
      <c r="R40" s="18">
        <v>1387</v>
      </c>
      <c r="S40" s="30">
        <v>37.429403119124245</v>
      </c>
      <c r="T40" s="31">
        <v>27.944759615567179</v>
      </c>
      <c r="U40" s="31">
        <v>333.15753579101511</v>
      </c>
      <c r="V40" s="30">
        <v>1175.0111577087773</v>
      </c>
      <c r="W40" s="37">
        <f t="shared" si="26"/>
        <v>-0.25340087506527631</v>
      </c>
      <c r="X40" s="38">
        <f t="shared" si="21"/>
        <v>2.5268935307705145</v>
      </c>
      <c r="Y40" s="49">
        <f>kWh_in_MMBtu*(V40-U40)*Elec_source_E+(T40-S40)*Gas_source_E</f>
        <v>-1.3254916374854151</v>
      </c>
      <c r="Z40" s="50">
        <f>(V40-U40)*Elec_emissions/1000+(T40-S40)*Gas_emissions</f>
        <v>-170.18742875446242</v>
      </c>
      <c r="AA40" s="6"/>
      <c r="AB40" s="16">
        <v>3</v>
      </c>
      <c r="AC40" s="17" t="s">
        <v>24</v>
      </c>
      <c r="AD40" s="18">
        <v>1135</v>
      </c>
      <c r="AE40" s="18">
        <v>148</v>
      </c>
      <c r="AF40" s="30">
        <v>22.769124938115556</v>
      </c>
      <c r="AG40" s="31">
        <v>14.841063400973233</v>
      </c>
      <c r="AH40" s="31">
        <v>245.05009355378166</v>
      </c>
      <c r="AI40" s="30">
        <v>1094.9947196257306</v>
      </c>
      <c r="AJ40" s="37">
        <f t="shared" si="27"/>
        <v>-0.34819351023326917</v>
      </c>
      <c r="AK40" s="38">
        <f t="shared" si="22"/>
        <v>3.4684525671703521</v>
      </c>
      <c r="AL40" s="49">
        <f>kWh_in_MMBtu*(AI40-AH40)*Elec_source_E+(AG40-AF40)*Gas_source_E</f>
        <v>0.45780389021165568</v>
      </c>
      <c r="AM40" s="50">
        <f>(AI40-AH40)*Elec_emissions/1000+(AG40-AF40)*Gas_emissions</f>
        <v>70.394440348692115</v>
      </c>
      <c r="AO40" s="16">
        <v>3</v>
      </c>
      <c r="AP40" s="17" t="s">
        <v>24</v>
      </c>
      <c r="AQ40" s="18">
        <v>78</v>
      </c>
      <c r="AR40" s="18">
        <v>32</v>
      </c>
      <c r="AS40" s="30">
        <v>66.634999391794764</v>
      </c>
      <c r="AT40" s="31">
        <v>56.424553502958119</v>
      </c>
      <c r="AU40" s="31">
        <v>525.38325920909926</v>
      </c>
      <c r="AV40" s="30">
        <v>679.91193245418435</v>
      </c>
      <c r="AW40" s="37">
        <f t="shared" si="28"/>
        <v>-0.1532294737304962</v>
      </c>
      <c r="AX40" s="38">
        <f t="shared" si="23"/>
        <v>0.29412561313375163</v>
      </c>
      <c r="AY40" s="49">
        <f>kWh_in_MMBtu*(AV40-AU40)*Elec_source_E+(AT40-AS40)*Gas_source_E</f>
        <v>-9.4750231696121539</v>
      </c>
      <c r="AZ40" s="50">
        <f>(AV40-AU40)*Elec_emissions/1000+(AT40-AS40)*Gas_emissions</f>
        <v>-1276.2508547606333</v>
      </c>
      <c r="BA40" s="6"/>
      <c r="BB40" s="16">
        <v>3</v>
      </c>
      <c r="BC40" s="17" t="s">
        <v>24</v>
      </c>
      <c r="BD40" s="18">
        <v>26</v>
      </c>
      <c r="BE40" s="18">
        <v>0</v>
      </c>
      <c r="BF40" s="30" t="e">
        <v>#DIV/0!</v>
      </c>
      <c r="BG40" s="31" t="e">
        <v>#DIV/0!</v>
      </c>
      <c r="BH40" s="31" t="e">
        <v>#DIV/0!</v>
      </c>
      <c r="BI40" s="30" t="e">
        <v>#DIV/0!</v>
      </c>
      <c r="BJ40" s="37" t="e">
        <f t="shared" si="29"/>
        <v>#DIV/0!</v>
      </c>
      <c r="BK40" s="38" t="e">
        <f t="shared" si="24"/>
        <v>#DIV/0!</v>
      </c>
      <c r="BL40" s="49" t="e">
        <f>kWh_in_MMBtu*(BI40-BH40)*Elec_source_E+(BG40-BF40)*Gas_source_E</f>
        <v>#DIV/0!</v>
      </c>
      <c r="BM40" s="50" t="e">
        <f>(BI40-BH40)*Elec_emissions/1000+(BG40-BF40)*Gas_emissions</f>
        <v>#DIV/0!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1616</v>
      </c>
      <c r="F41" s="39">
        <v>37.556455424363648</v>
      </c>
      <c r="G41" s="40">
        <v>25.516980610160541</v>
      </c>
      <c r="H41" s="40">
        <v>333.95700760795961</v>
      </c>
      <c r="I41" s="39">
        <v>1470.0460527456232</v>
      </c>
      <c r="J41" s="41">
        <f t="shared" si="25"/>
        <v>-0.32057005055894733</v>
      </c>
      <c r="K41" s="42">
        <f t="shared" si="20"/>
        <v>3.40190209894127</v>
      </c>
      <c r="L41" s="51">
        <f>kWh_in_MMBtu*(I41-H41)*Elec_source_E+(G41-F41)*Gas_source_E</f>
        <v>-0.96021355178745615</v>
      </c>
      <c r="M41" s="52">
        <f>(I41-H41)*Elec_emissions/1000+(G41-F41)*Gas_emissions</f>
        <v>-117.92932605769397</v>
      </c>
      <c r="N41" s="6"/>
      <c r="O41" s="19">
        <v>4</v>
      </c>
      <c r="P41" s="14" t="s">
        <v>25</v>
      </c>
      <c r="Q41" s="13">
        <v>3462</v>
      </c>
      <c r="R41" s="13">
        <v>1326</v>
      </c>
      <c r="S41" s="39">
        <v>39.028102645550653</v>
      </c>
      <c r="T41" s="40">
        <v>26.268908930333193</v>
      </c>
      <c r="U41" s="40">
        <v>342.3489592926187</v>
      </c>
      <c r="V41" s="39">
        <v>1584.4472446587256</v>
      </c>
      <c r="W41" s="41">
        <f t="shared" si="26"/>
        <v>-0.32692323864921613</v>
      </c>
      <c r="X41" s="42">
        <f t="shared" si="21"/>
        <v>3.6281643383190136</v>
      </c>
      <c r="Y41" s="51">
        <f>kWh_in_MMBtu*(V41-U41)*Elec_source_E+(T41-S41)*Gas_source_E</f>
        <v>-0.60978672116667454</v>
      </c>
      <c r="Z41" s="52">
        <f>(V41-U41)*Elec_emissions/1000+(T41-S41)*Gas_emissions</f>
        <v>-69.590569214647076</v>
      </c>
      <c r="AA41" s="6"/>
      <c r="AB41" s="19">
        <v>4</v>
      </c>
      <c r="AC41" s="14" t="s">
        <v>25</v>
      </c>
      <c r="AD41" s="13">
        <v>1135</v>
      </c>
      <c r="AE41" s="13">
        <v>251</v>
      </c>
      <c r="AF41" s="39">
        <v>25.886367447730564</v>
      </c>
      <c r="AG41" s="40">
        <v>17.570129197129909</v>
      </c>
      <c r="AH41" s="40">
        <v>264.18289680374238</v>
      </c>
      <c r="AI41" s="39">
        <v>952.70995460554241</v>
      </c>
      <c r="AJ41" s="41">
        <f t="shared" si="27"/>
        <v>-0.32125937590095255</v>
      </c>
      <c r="AK41" s="42">
        <f t="shared" si="22"/>
        <v>2.6062514497798728</v>
      </c>
      <c r="AL41" s="51">
        <f>kWh_in_MMBtu*(AI41-AH41)*Elec_source_E+(AG41-AF41)*Gas_source_E</f>
        <v>-1.6934231449938775</v>
      </c>
      <c r="AM41" s="52">
        <f>(AI41-AH41)*Elec_emissions/1000+(AG41-AF41)*Gas_emissions</f>
        <v>-221.36868079447902</v>
      </c>
      <c r="AO41" s="19">
        <v>4</v>
      </c>
      <c r="AP41" s="14" t="s">
        <v>25</v>
      </c>
      <c r="AQ41" s="13">
        <v>78</v>
      </c>
      <c r="AR41" s="13">
        <v>34</v>
      </c>
      <c r="AS41" s="39">
        <v>68.516332989412973</v>
      </c>
      <c r="AT41" s="40">
        <v>55.886034557712421</v>
      </c>
      <c r="AU41" s="40">
        <v>535.19888558924856</v>
      </c>
      <c r="AV41" s="39">
        <v>1011.2396443188923</v>
      </c>
      <c r="AW41" s="41">
        <f t="shared" si="28"/>
        <v>-0.18433996509492365</v>
      </c>
      <c r="AX41" s="42">
        <f t="shared" si="23"/>
        <v>0.88946515313746899</v>
      </c>
      <c r="AY41" s="51">
        <f>kWh_in_MMBtu*(AV41-AU41)*Elec_source_E+(AT41-AS41)*Gas_source_E</f>
        <v>-8.6705980099824078</v>
      </c>
      <c r="AZ41" s="52">
        <f>(AV41-AU41)*Elec_emissions/1000+(AT41-AS41)*Gas_emissions</f>
        <v>-1164.4906062670793</v>
      </c>
      <c r="BA41" s="6"/>
      <c r="BB41" s="19">
        <v>4</v>
      </c>
      <c r="BC41" s="14" t="s">
        <v>25</v>
      </c>
      <c r="BD41" s="13">
        <v>26</v>
      </c>
      <c r="BE41" s="13">
        <v>5</v>
      </c>
      <c r="BF41" s="39">
        <v>22.58686135022915</v>
      </c>
      <c r="BG41" s="40">
        <v>18.527964191163285</v>
      </c>
      <c r="BH41" s="40">
        <v>242.62701293512796</v>
      </c>
      <c r="BI41" s="39">
        <v>221.00566132482362</v>
      </c>
      <c r="BJ41" s="41">
        <f t="shared" si="29"/>
        <v>-0.17970169011661666</v>
      </c>
      <c r="BK41" s="42">
        <f t="shared" si="24"/>
        <v>-8.9113538302041093E-2</v>
      </c>
      <c r="BL41" s="51">
        <f>kWh_in_MMBtu*(BI41-BH41)*Elec_source_E+(BG41-BF41)*Gas_source_E</f>
        <v>-4.6556731377370042</v>
      </c>
      <c r="BM41" s="52">
        <f>(BI41-BH41)*Elec_emissions/1000+(BG41-BF41)*Gas_emissions</f>
        <v>-628.09532762406457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76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76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76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753</v>
      </c>
      <c r="F53" s="30">
        <v>37.72225681197137</v>
      </c>
      <c r="G53" s="30">
        <v>28.932632850931512</v>
      </c>
      <c r="H53" s="30">
        <v>303.53119856130633</v>
      </c>
      <c r="I53" s="30">
        <v>1440.511672643169</v>
      </c>
      <c r="J53" s="32">
        <f>(G53-F53)/F53</f>
        <v>-0.23300896351064609</v>
      </c>
      <c r="K53" s="36">
        <f t="shared" ref="K53:K56" si="30">(I53-H53)/H53</f>
        <v>3.7458438522003159</v>
      </c>
      <c r="L53" s="49">
        <f>kWh_in_MMBtu*(I53-H53)*Elec_source_E+(G53-F53)*Gas_source_E</f>
        <v>2.5916673945644799</v>
      </c>
      <c r="M53" s="50">
        <f>(I53-H53)*Elec_emissions/1000+(G53-F53)*Gas_emissions</f>
        <v>361.09488704216915</v>
      </c>
      <c r="O53" s="16">
        <v>1</v>
      </c>
      <c r="P53" s="17" t="s">
        <v>22</v>
      </c>
      <c r="Q53" s="18">
        <v>794</v>
      </c>
      <c r="R53" s="18">
        <v>351</v>
      </c>
      <c r="S53" s="30">
        <v>49.102772486756834</v>
      </c>
      <c r="T53" s="30">
        <v>38.601607217164741</v>
      </c>
      <c r="U53" s="30">
        <v>341.74378722930982</v>
      </c>
      <c r="V53" s="30">
        <v>1222.1759068199626</v>
      </c>
      <c r="W53" s="32">
        <f>(T53-S53)/S53</f>
        <v>-0.21386094384842097</v>
      </c>
      <c r="X53" s="36">
        <f t="shared" ref="X53:X56" si="31">(V53-U53)/U53</f>
        <v>2.5762929788095414</v>
      </c>
      <c r="Y53" s="49">
        <f>kWh_in_MMBtu*(V53-U53)*Elec_source_E+(T53-S53)*Gas_source_E</f>
        <v>-2.0204842406755166</v>
      </c>
      <c r="Z53" s="50">
        <f>(V53-U53)*Elec_emissions/1000+(T53-S53)*Gas_emissions</f>
        <v>-263.52299274522852</v>
      </c>
      <c r="AB53" s="16">
        <v>1</v>
      </c>
      <c r="AC53" s="17" t="s">
        <v>22</v>
      </c>
      <c r="AD53" s="18">
        <v>661</v>
      </c>
      <c r="AE53" s="18">
        <v>402</v>
      </c>
      <c r="AF53" s="30">
        <v>27.785537901897506</v>
      </c>
      <c r="AG53" s="30">
        <v>20.490319411757749</v>
      </c>
      <c r="AH53" s="30">
        <v>270.1664756198399</v>
      </c>
      <c r="AI53" s="30">
        <v>937.7398551583866</v>
      </c>
      <c r="AJ53" s="32">
        <f>(AG53-AF53)/AF53</f>
        <v>-0.26255451724191953</v>
      </c>
      <c r="AK53" s="36">
        <f t="shared" ref="AK53:AK56" si="32">(AI53-AH53)/AH53</f>
        <v>2.4709704562971431</v>
      </c>
      <c r="AL53" s="49">
        <f>kWh_in_MMBtu*(AI53-AH53)*Elec_source_E+(AG53-AF53)*Gas_source_E</f>
        <v>-0.80483882087481007</v>
      </c>
      <c r="AM53" s="50">
        <f>(AI53-AH53)*Elec_emissions/1000+(AG53-AF53)*Gas_emissions</f>
        <v>-101.74542420149714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278</v>
      </c>
      <c r="F54" s="30">
        <v>48.686407543554317</v>
      </c>
      <c r="G54" s="31">
        <v>39.766996855072122</v>
      </c>
      <c r="H54" s="31">
        <v>371.16790716585865</v>
      </c>
      <c r="I54" s="30">
        <v>1322.721440179653</v>
      </c>
      <c r="J54" s="37">
        <f t="shared" ref="J54:J56" si="35">(G54-F54)/F54</f>
        <v>-0.18320124935287102</v>
      </c>
      <c r="K54" s="38">
        <f t="shared" si="30"/>
        <v>2.5636740532865812</v>
      </c>
      <c r="L54" s="49">
        <f>kWh_in_MMBtu*(I54-H54)*Elec_source_E+(G54-F54)*Gas_source_E</f>
        <v>0.46504438140726911</v>
      </c>
      <c r="M54" s="50">
        <f>(I54-H54)*Elec_emissions/1000+(G54-F54)*Gas_emissions</f>
        <v>72.405465795174223</v>
      </c>
      <c r="O54" s="16">
        <v>2</v>
      </c>
      <c r="P54" s="17" t="s">
        <v>23</v>
      </c>
      <c r="Q54" s="18">
        <v>794</v>
      </c>
      <c r="R54" s="18">
        <v>127</v>
      </c>
      <c r="S54" s="30">
        <v>58.909416771328338</v>
      </c>
      <c r="T54" s="31">
        <v>49.358946638462072</v>
      </c>
      <c r="U54" s="31">
        <v>397.80799067052322</v>
      </c>
      <c r="V54" s="30">
        <v>908.90862410382317</v>
      </c>
      <c r="W54" s="37">
        <f t="shared" ref="W54:W56" si="36">(T54-S54)/S54</f>
        <v>-0.16212128138933729</v>
      </c>
      <c r="X54" s="38">
        <f t="shared" si="31"/>
        <v>1.2847922752175411</v>
      </c>
      <c r="Y54" s="49">
        <f>kWh_in_MMBtu*(V54-U54)*Elec_source_E+(T54-S54)*Gas_source_E</f>
        <v>-4.938238938921522</v>
      </c>
      <c r="Z54" s="50">
        <f>(V54-U54)*Elec_emissions/1000+(T54-S54)*Gas_emissions</f>
        <v>-660.77878851932292</v>
      </c>
      <c r="AB54" s="16">
        <v>2</v>
      </c>
      <c r="AC54" s="17" t="s">
        <v>23</v>
      </c>
      <c r="AD54" s="18">
        <v>661</v>
      </c>
      <c r="AE54" s="18">
        <v>151</v>
      </c>
      <c r="AF54" s="30">
        <v>40.088247464565512</v>
      </c>
      <c r="AG54" s="31">
        <v>31.699595381624992</v>
      </c>
      <c r="AH54" s="31">
        <v>348.76200911888941</v>
      </c>
      <c r="AI54" s="30">
        <v>824.57245360153058</v>
      </c>
      <c r="AJ54" s="37">
        <f t="shared" ref="AJ54:AJ56" si="37">(AG54-AF54)/AF54</f>
        <v>-0.20925464727175594</v>
      </c>
      <c r="AK54" s="38">
        <f t="shared" si="32"/>
        <v>1.3642840448268041</v>
      </c>
      <c r="AL54" s="49">
        <f>kWh_in_MMBtu*(AI54-AH54)*Elec_source_E+(AG54-AF54)*Gas_source_E</f>
        <v>-4.0496692026747407</v>
      </c>
      <c r="AM54" s="50">
        <f>(AI54-AH54)*Elec_emissions/1000+(AG54-AF54)*Gas_emissions</f>
        <v>-541.30346991449619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432</v>
      </c>
      <c r="F55" s="30">
        <v>45.62339832212097</v>
      </c>
      <c r="G55" s="31">
        <v>37.623340135752159</v>
      </c>
      <c r="H55" s="31">
        <v>357.80835008056675</v>
      </c>
      <c r="I55" s="30">
        <v>1229.8173938720079</v>
      </c>
      <c r="J55" s="37">
        <f t="shared" si="35"/>
        <v>-0.17534989677631929</v>
      </c>
      <c r="K55" s="38">
        <f t="shared" si="30"/>
        <v>2.437084108280573</v>
      </c>
      <c r="L55" s="49">
        <f>kWh_in_MMBtu*(I55-H55)*Elec_source_E+(G55-F55)*Gas_source_E</f>
        <v>0.61554618210073286</v>
      </c>
      <c r="M55" s="50">
        <f>(I55-H55)*Elec_emissions/1000+(G55-F55)*Gas_emissions</f>
        <v>91.892596276540189</v>
      </c>
      <c r="O55" s="16">
        <v>3</v>
      </c>
      <c r="P55" s="17" t="s">
        <v>24</v>
      </c>
      <c r="Q55" s="18">
        <v>794</v>
      </c>
      <c r="R55" s="18">
        <v>209</v>
      </c>
      <c r="S55" s="30">
        <v>54.743516251991942</v>
      </c>
      <c r="T55" s="31">
        <v>46.762429410128256</v>
      </c>
      <c r="U55" s="31">
        <v>383.03005605390808</v>
      </c>
      <c r="V55" s="30">
        <v>743.70123666740392</v>
      </c>
      <c r="W55" s="37">
        <f t="shared" si="36"/>
        <v>-0.14579054084004478</v>
      </c>
      <c r="X55" s="38">
        <f t="shared" si="31"/>
        <v>0.94162631603702285</v>
      </c>
      <c r="Y55" s="49">
        <f>kWh_in_MMBtu*(V55-U55)*Elec_source_E+(T55-S55)*Gas_source_E</f>
        <v>-4.8380883075044601</v>
      </c>
      <c r="Z55" s="50">
        <f>(V55-U55)*Elec_emissions/1000+(T55-S55)*Gas_emissions</f>
        <v>-648.803869141939</v>
      </c>
      <c r="AB55" s="16">
        <v>3</v>
      </c>
      <c r="AC55" s="17" t="s">
        <v>24</v>
      </c>
      <c r="AD55" s="18">
        <v>661</v>
      </c>
      <c r="AE55" s="18">
        <v>223</v>
      </c>
      <c r="AF55" s="30">
        <v>37.075843849730624</v>
      </c>
      <c r="AG55" s="31">
        <v>29.0580053449692</v>
      </c>
      <c r="AH55" s="31">
        <v>334.17006959434127</v>
      </c>
      <c r="AI55" s="30">
        <v>830.99442798481596</v>
      </c>
      <c r="AJ55" s="37">
        <f t="shared" si="37"/>
        <v>-0.21625505105852577</v>
      </c>
      <c r="AK55" s="38">
        <f t="shared" si="32"/>
        <v>1.4867410447428286</v>
      </c>
      <c r="AL55" s="49">
        <f>kWh_in_MMBtu*(AI55-AH55)*Elec_source_E+(AG55-AF55)*Gas_source_E</f>
        <v>-3.4205103131005146</v>
      </c>
      <c r="AM55" s="50">
        <f>(AI55-AH55)*Elec_emissions/1000+(AG55-AF55)*Gas_emissions</f>
        <v>-456.23964310017936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654</v>
      </c>
      <c r="F56" s="39">
        <v>48.102592246336492</v>
      </c>
      <c r="G56" s="40">
        <v>40.484697785535744</v>
      </c>
      <c r="H56" s="40">
        <v>365.96884730376973</v>
      </c>
      <c r="I56" s="39">
        <v>1246.7591470226919</v>
      </c>
      <c r="J56" s="41">
        <f t="shared" si="35"/>
        <v>-0.15836764933143346</v>
      </c>
      <c r="K56" s="42">
        <f t="shared" si="30"/>
        <v>2.4067357268467955</v>
      </c>
      <c r="L56" s="51">
        <f>kWh_in_MMBtu*(I56-H56)*Elec_source_E+(G56-F56)*Gas_source_E</f>
        <v>1.1261155683913469</v>
      </c>
      <c r="M56" s="52">
        <f>(I56-H56)*Elec_emissions/1000+(G56-F56)*Gas_emissions</f>
        <v>160.83861005360291</v>
      </c>
      <c r="O56" s="19">
        <v>4</v>
      </c>
      <c r="P56" s="14" t="s">
        <v>25</v>
      </c>
      <c r="Q56" s="13">
        <v>794</v>
      </c>
      <c r="R56" s="13">
        <v>432</v>
      </c>
      <c r="S56" s="39">
        <v>53.206168765789691</v>
      </c>
      <c r="T56" s="40">
        <v>46.797044788998889</v>
      </c>
      <c r="U56" s="40">
        <v>379.15468422047201</v>
      </c>
      <c r="V56" s="39">
        <v>689.25362706213627</v>
      </c>
      <c r="W56" s="41">
        <f t="shared" si="36"/>
        <v>-0.12045828755314773</v>
      </c>
      <c r="X56" s="42">
        <f t="shared" si="31"/>
        <v>0.817869212084815</v>
      </c>
      <c r="Y56" s="51">
        <f>kWh_in_MMBtu*(V56-U56)*Elec_source_E+(T56-S56)*Gas_source_E</f>
        <v>-3.6660682481261868</v>
      </c>
      <c r="Z56" s="52">
        <f>(V56-U56)*Elec_emissions/1000+(T56-S56)*Gas_emissions</f>
        <v>-491.25736169646808</v>
      </c>
      <c r="AB56" s="19">
        <v>4</v>
      </c>
      <c r="AC56" s="14" t="s">
        <v>25</v>
      </c>
      <c r="AD56" s="13">
        <v>661</v>
      </c>
      <c r="AE56" s="13">
        <v>222</v>
      </c>
      <c r="AF56" s="39">
        <v>38.171308208481705</v>
      </c>
      <c r="AG56" s="40">
        <v>28.201211724742564</v>
      </c>
      <c r="AH56" s="40">
        <v>340.30992141180849</v>
      </c>
      <c r="AI56" s="39">
        <v>992.53694344364328</v>
      </c>
      <c r="AJ56" s="41">
        <f t="shared" si="37"/>
        <v>-0.26119347100406098</v>
      </c>
      <c r="AK56" s="42">
        <f t="shared" si="32"/>
        <v>1.9165677548453721</v>
      </c>
      <c r="AL56" s="51">
        <f>kWh_in_MMBtu*(AI56-AH56)*Elec_source_E+(AG56-AF56)*Gas_source_E</f>
        <v>-3.8847518392723854</v>
      </c>
      <c r="AM56" s="52">
        <f>(AI56-AH56)*Elec_emissions/1000+(AG56-AF56)*Gas_emissions</f>
        <v>-517.26609307536592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76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76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76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469</v>
      </c>
      <c r="F68" s="30">
        <v>36.643962599704878</v>
      </c>
      <c r="G68" s="30">
        <v>27.184945492223392</v>
      </c>
      <c r="H68" s="30">
        <v>296.714348021207</v>
      </c>
      <c r="I68" s="30">
        <v>617</v>
      </c>
      <c r="J68" s="32">
        <f>(G68-F68)/F68</f>
        <v>-0.25813303028416656</v>
      </c>
      <c r="K68" s="36">
        <f t="shared" ref="K68:K71" si="38">(I68-H68)/H68</f>
        <v>1.0794410655055391</v>
      </c>
      <c r="L68" s="49">
        <f>kWh_in_MMBtu*(I68-H68)*Elec_source_E+(G68-F68)*Gas_source_E</f>
        <v>-6.8813942452430581</v>
      </c>
      <c r="M68" s="50">
        <f>(I68-H68)*Elec_emissions/1000+(G68-F68)*Gas_emissions</f>
        <v>-924.78017682261338</v>
      </c>
      <c r="O68" s="16">
        <v>1</v>
      </c>
      <c r="P68" s="17" t="s">
        <v>22</v>
      </c>
      <c r="Q68" s="18">
        <v>441</v>
      </c>
      <c r="R68" s="18">
        <v>199</v>
      </c>
      <c r="S68" s="30">
        <v>51.902853208361961</v>
      </c>
      <c r="T68" s="30">
        <v>42.380209174331945</v>
      </c>
      <c r="U68" s="30">
        <v>360.32470773824383</v>
      </c>
      <c r="V68" s="30">
        <v>1072.9074318018918</v>
      </c>
      <c r="W68" s="32">
        <f>(T68-S68)/S68</f>
        <v>-0.18347053091285245</v>
      </c>
      <c r="X68" s="36">
        <f t="shared" ref="X68:X71" si="39">(V68-U68)/U68</f>
        <v>1.9776127164204911</v>
      </c>
      <c r="Y68" s="49">
        <f>kWh_in_MMBtu*(V68-U68)*Elec_source_E+(T68-S68)*Gas_source_E</f>
        <v>-2.7508687747270066</v>
      </c>
      <c r="Z68" s="50">
        <f>(V68-U68)*Elec_emissions/1000+(T68-S68)*Gas_emissions</f>
        <v>-363.73339221386823</v>
      </c>
      <c r="AB68" s="16">
        <v>1</v>
      </c>
      <c r="AC68" s="17" t="s">
        <v>22</v>
      </c>
      <c r="AD68" s="18">
        <v>374</v>
      </c>
      <c r="AE68" s="18">
        <v>270</v>
      </c>
      <c r="AF68" s="30">
        <v>25.397595077027994</v>
      </c>
      <c r="AG68" s="30">
        <v>15.98547337096559</v>
      </c>
      <c r="AH68" s="30">
        <v>249.83115697050235</v>
      </c>
      <c r="AI68" s="30">
        <v>1428.2099886421158</v>
      </c>
      <c r="AJ68" s="32">
        <f>(AG68-AF68)/AF68</f>
        <v>-0.37059106098496797</v>
      </c>
      <c r="AK68" s="36">
        <f t="shared" ref="AK68:AK71" si="40">(AI68-AH68)/AH68</f>
        <v>4.7167008549327774</v>
      </c>
      <c r="AL68" s="49">
        <f>kWh_in_MMBtu*(AI68-AH68)*Elec_source_E+(AG68-AF68)*Gas_source_E</f>
        <v>2.3563500090279206</v>
      </c>
      <c r="AM68" s="50">
        <f>(AI68-AH68)*Elec_emissions/1000+(AG68-AF68)*Gas_emissions</f>
        <v>329.78093045935225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189</v>
      </c>
      <c r="F69" s="30">
        <v>50.300233916325048</v>
      </c>
      <c r="G69" s="31">
        <v>40.427899173817281</v>
      </c>
      <c r="H69" s="31">
        <v>380.74112677002944</v>
      </c>
      <c r="I69" s="30">
        <v>128</v>
      </c>
      <c r="J69" s="37">
        <f t="shared" ref="J69:J71" si="43">(G69-F69)/F69</f>
        <v>-0.19626816763775884</v>
      </c>
      <c r="K69" s="38">
        <f t="shared" si="38"/>
        <v>-0.66381357042809563</v>
      </c>
      <c r="L69" s="49">
        <f>kWh_in_MMBtu*(I69-H69)*Elec_source_E+(G69-F69)*Gas_source_E</f>
        <v>-13.466656818777516</v>
      </c>
      <c r="M69" s="50">
        <f>(I69-H69)*Elec_emissions/1000+(G69-F69)*Gas_emissions</f>
        <v>-1818.7188054722646</v>
      </c>
      <c r="O69" s="16">
        <v>2</v>
      </c>
      <c r="P69" s="17" t="s">
        <v>23</v>
      </c>
      <c r="Q69" s="18">
        <v>441</v>
      </c>
      <c r="R69" s="18">
        <v>89</v>
      </c>
      <c r="S69" s="30">
        <v>67.621436755005519</v>
      </c>
      <c r="T69" s="31">
        <v>57.246373877197371</v>
      </c>
      <c r="U69" s="31">
        <v>456.19824224454777</v>
      </c>
      <c r="V69" s="30">
        <v>1070.8791887000468</v>
      </c>
      <c r="W69" s="37">
        <f t="shared" ref="W69:W71" si="44">(T69-S69)/S69</f>
        <v>-0.15342860749021511</v>
      </c>
      <c r="X69" s="38">
        <f t="shared" si="39"/>
        <v>1.3473987611859224</v>
      </c>
      <c r="Y69" s="49">
        <f>kWh_in_MMBtu*(V69-U69)*Elec_source_E+(T69-S69)*Gas_source_E</f>
        <v>-4.7281283607785864</v>
      </c>
      <c r="Z69" s="50">
        <f>(V69-U69)*Elec_emissions/1000+(T69-S69)*Gas_emissions</f>
        <v>-631.38814689150206</v>
      </c>
      <c r="AB69" s="16">
        <v>2</v>
      </c>
      <c r="AC69" s="17" t="s">
        <v>23</v>
      </c>
      <c r="AD69" s="18">
        <v>374</v>
      </c>
      <c r="AE69" s="18">
        <v>100</v>
      </c>
      <c r="AF69" s="30">
        <v>34.884363389899356</v>
      </c>
      <c r="AG69" s="31">
        <v>25.459456687808991</v>
      </c>
      <c r="AH69" s="31">
        <v>313.58429399770762</v>
      </c>
      <c r="AI69" s="30">
        <v>1221.7827527243724</v>
      </c>
      <c r="AJ69" s="37">
        <f t="shared" ref="AJ69:AJ71" si="45">(AG69-AF69)/AF69</f>
        <v>-0.27017568291985267</v>
      </c>
      <c r="AK69" s="38">
        <f t="shared" si="40"/>
        <v>2.8961860530339694</v>
      </c>
      <c r="AL69" s="49">
        <f>kWh_in_MMBtu*(AI69-AH69)*Elec_source_E+(AG69-AF69)*Gas_source_E</f>
        <v>-0.55009977141130939</v>
      </c>
      <c r="AM69" s="50">
        <f>(AI69-AH69)*Elec_emissions/1000+(AG69-AF69)*Gas_emissions</f>
        <v>-64.940726218713053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258</v>
      </c>
      <c r="F70" s="30">
        <v>49.989291714120448</v>
      </c>
      <c r="G70" s="31">
        <v>39.777619595336901</v>
      </c>
      <c r="H70" s="31">
        <v>381.83613304548675</v>
      </c>
      <c r="I70" s="30">
        <v>188</v>
      </c>
      <c r="J70" s="37">
        <f t="shared" si="43"/>
        <v>-0.20427719154698606</v>
      </c>
      <c r="K70" s="38">
        <f t="shared" si="38"/>
        <v>-0.50764219587986392</v>
      </c>
      <c r="L70" s="49">
        <f>kWh_in_MMBtu*(I70-H70)*Elec_source_E+(G70-F70)*Gas_source_E</f>
        <v>-13.205905749358282</v>
      </c>
      <c r="M70" s="50">
        <f>(I70-H70)*Elec_emissions/1000+(G70-F70)*Gas_emissions</f>
        <v>-1782.9535389093189</v>
      </c>
      <c r="O70" s="16">
        <v>3</v>
      </c>
      <c r="P70" s="17" t="s">
        <v>24</v>
      </c>
      <c r="Q70" s="18">
        <v>441</v>
      </c>
      <c r="R70" s="18">
        <v>133</v>
      </c>
      <c r="S70" s="30">
        <v>64.803965618256939</v>
      </c>
      <c r="T70" s="31">
        <v>54.529939735374242</v>
      </c>
      <c r="U70" s="31">
        <v>446.45733569906662</v>
      </c>
      <c r="V70" s="30">
        <v>1082.3659604997752</v>
      </c>
      <c r="W70" s="37">
        <f t="shared" si="44"/>
        <v>-0.1585400798371549</v>
      </c>
      <c r="X70" s="38">
        <f t="shared" si="39"/>
        <v>1.424343546298769</v>
      </c>
      <c r="Y70" s="49">
        <f>kWh_in_MMBtu*(V70-U70)*Elec_source_E+(T70-S70)*Gas_source_E</f>
        <v>-4.390737414109303</v>
      </c>
      <c r="Z70" s="50">
        <f>(V70-U70)*Elec_emissions/1000+(T70-S70)*Gas_emissions</f>
        <v>-585.67066432352601</v>
      </c>
      <c r="AB70" s="16">
        <v>3</v>
      </c>
      <c r="AC70" s="17" t="s">
        <v>24</v>
      </c>
      <c r="AD70" s="18">
        <v>374</v>
      </c>
      <c r="AE70" s="18">
        <v>125</v>
      </c>
      <c r="AF70" s="30">
        <v>34.226478680119229</v>
      </c>
      <c r="AG70" s="31">
        <v>24.081150966337127</v>
      </c>
      <c r="AH70" s="31">
        <v>313.0791734220777</v>
      </c>
      <c r="AI70" s="30">
        <v>1308.7195500951766</v>
      </c>
      <c r="AJ70" s="37">
        <f t="shared" si="45"/>
        <v>-0.29641751372089326</v>
      </c>
      <c r="AK70" s="38">
        <f t="shared" si="40"/>
        <v>3.1801552488795743</v>
      </c>
      <c r="AL70" s="49">
        <f>kWh_in_MMBtu*(AI70-AH70)*Elec_source_E+(AG70-AF70)*Gas_source_E</f>
        <v>-0.39921745533003339</v>
      </c>
      <c r="AM70" s="50">
        <f>(AI70-AH70)*Elec_emissions/1000+(AG70-AF70)*Gas_emissions</f>
        <v>-43.702066243283298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370</v>
      </c>
      <c r="F71" s="39">
        <v>49.943721651262223</v>
      </c>
      <c r="G71" s="40">
        <v>40.384202438136185</v>
      </c>
      <c r="H71" s="40">
        <v>374.11224590688511</v>
      </c>
      <c r="I71" s="39">
        <v>304</v>
      </c>
      <c r="J71" s="41">
        <f t="shared" si="43"/>
        <v>-0.19140582433717054</v>
      </c>
      <c r="K71" s="42">
        <f t="shared" si="38"/>
        <v>-0.18740965224735182</v>
      </c>
      <c r="L71" s="51">
        <f>kWh_in_MMBtu*(I71-H71)*Elec_source_E+(G71-F71)*Gas_source_E</f>
        <v>-11.170488061520683</v>
      </c>
      <c r="M71" s="52">
        <f>(I71-H71)*Elec_emissions/1000+(G71-F71)*Gas_emissions</f>
        <v>-1507.1925298781384</v>
      </c>
      <c r="O71" s="19">
        <v>4</v>
      </c>
      <c r="P71" s="14" t="s">
        <v>25</v>
      </c>
      <c r="Q71" s="13">
        <v>441</v>
      </c>
      <c r="R71" s="13">
        <v>253</v>
      </c>
      <c r="S71" s="39">
        <v>56.473610061097347</v>
      </c>
      <c r="T71" s="40">
        <v>48.367745252975318</v>
      </c>
      <c r="U71" s="40">
        <v>397.0664132704544</v>
      </c>
      <c r="V71" s="39">
        <v>884.63570220775296</v>
      </c>
      <c r="W71" s="41">
        <f t="shared" si="44"/>
        <v>-0.14353367527509756</v>
      </c>
      <c r="X71" s="42">
        <f t="shared" si="39"/>
        <v>1.2279288115089195</v>
      </c>
      <c r="Y71" s="51">
        <f>kWh_in_MMBtu*(V71-U71)*Elec_source_E+(T71-S71)*Gas_source_E</f>
        <v>-3.6155424920132004</v>
      </c>
      <c r="Z71" s="52">
        <f>(V71-U71)*Elec_emissions/1000+(T71-S71)*Gas_emissions</f>
        <v>-482.63638067910608</v>
      </c>
      <c r="AB71" s="19">
        <v>4</v>
      </c>
      <c r="AC71" s="14" t="s">
        <v>25</v>
      </c>
      <c r="AD71" s="13">
        <v>374</v>
      </c>
      <c r="AE71" s="13">
        <v>117</v>
      </c>
      <c r="AF71" s="39">
        <v>35.823535602644377</v>
      </c>
      <c r="AG71" s="40">
        <v>23.120644043655034</v>
      </c>
      <c r="AH71" s="40">
        <v>324.47631135147543</v>
      </c>
      <c r="AI71" s="39">
        <v>1663.2218728417222</v>
      </c>
      <c r="AJ71" s="41">
        <f t="shared" si="45"/>
        <v>-0.35459625481667023</v>
      </c>
      <c r="AK71" s="42">
        <f t="shared" si="40"/>
        <v>4.1258653240794096</v>
      </c>
      <c r="AL71" s="51">
        <f>kWh_in_MMBtu*(AI71-AH71)*Elec_source_E+(AG71-AF71)*Gas_source_E</f>
        <v>0.4862751540780117</v>
      </c>
      <c r="AM71" s="52">
        <f>(AI71-AH71)*Elec_emissions/1000+(AG71-AF71)*Gas_emissions</f>
        <v>79.210987235385346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AS33:AV33"/>
    <mergeCell ref="BF33:BI33"/>
    <mergeCell ref="F48:I48"/>
    <mergeCell ref="S48:V48"/>
    <mergeCell ref="AF48:AI48"/>
    <mergeCell ref="F63:I63"/>
    <mergeCell ref="S63:V63"/>
    <mergeCell ref="AF63:AI63"/>
    <mergeCell ref="F33:I33"/>
    <mergeCell ref="S33:V33"/>
    <mergeCell ref="AF33:AI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opLeftCell="A43" workbookViewId="0">
      <selection activeCell="D62" sqref="D62"/>
    </sheetView>
  </sheetViews>
  <sheetFormatPr defaultRowHeight="15" x14ac:dyDescent="0.25"/>
  <cols>
    <col min="1" max="1" width="22.28515625" customWidth="1"/>
    <col min="4" max="4" width="9.7109375" customWidth="1"/>
    <col min="5" max="5" width="9.5703125" customWidth="1"/>
    <col min="7" max="7" width="10.28515625" bestFit="1" customWidth="1"/>
    <col min="8" max="8" width="12.7109375" bestFit="1" customWidth="1"/>
    <col min="9" max="9" width="9.42578125" bestFit="1" customWidth="1"/>
  </cols>
  <sheetData>
    <row r="1" spans="1:9" x14ac:dyDescent="0.25">
      <c r="A1" t="s">
        <v>72</v>
      </c>
    </row>
    <row r="2" spans="1:9" x14ac:dyDescent="0.25">
      <c r="A2" s="57"/>
      <c r="B2" s="55" t="s">
        <v>57</v>
      </c>
      <c r="C2" s="53" t="s">
        <v>57</v>
      </c>
      <c r="D2" s="53" t="s">
        <v>60</v>
      </c>
      <c r="E2" s="53" t="s">
        <v>60</v>
      </c>
      <c r="F2" s="53" t="s">
        <v>67</v>
      </c>
      <c r="G2" s="54" t="s">
        <v>67</v>
      </c>
      <c r="H2" s="55" t="s">
        <v>67</v>
      </c>
      <c r="I2" s="54" t="s">
        <v>67</v>
      </c>
    </row>
    <row r="3" spans="1:9" x14ac:dyDescent="0.25">
      <c r="A3" s="58"/>
      <c r="B3" s="46" t="s">
        <v>58</v>
      </c>
      <c r="C3" s="23" t="s">
        <v>59</v>
      </c>
      <c r="D3" s="23" t="s">
        <v>58</v>
      </c>
      <c r="E3" s="23" t="s">
        <v>59</v>
      </c>
      <c r="F3" s="23" t="s">
        <v>62</v>
      </c>
      <c r="G3" s="34" t="s">
        <v>63</v>
      </c>
      <c r="H3" s="46" t="s">
        <v>68</v>
      </c>
      <c r="I3" s="34" t="s">
        <v>69</v>
      </c>
    </row>
    <row r="4" spans="1:9" x14ac:dyDescent="0.25">
      <c r="A4" s="59"/>
      <c r="B4" s="61" t="s">
        <v>64</v>
      </c>
      <c r="C4" s="10" t="s">
        <v>64</v>
      </c>
      <c r="D4" s="10" t="s">
        <v>65</v>
      </c>
      <c r="E4" s="10" t="s">
        <v>65</v>
      </c>
      <c r="F4" s="9" t="s">
        <v>66</v>
      </c>
      <c r="G4" s="35" t="s">
        <v>66</v>
      </c>
      <c r="H4" s="56" t="s">
        <v>64</v>
      </c>
      <c r="I4" s="35" t="s">
        <v>70</v>
      </c>
    </row>
    <row r="5" spans="1:9" x14ac:dyDescent="0.25">
      <c r="A5" s="98" t="str">
        <f>'Scenario 0'!H$2</f>
        <v>DOE NOPR (GTI Scenario 0)</v>
      </c>
      <c r="B5" s="104">
        <f>'Scenario 0'!F$9</f>
        <v>37.441146889394162</v>
      </c>
      <c r="C5" s="105">
        <f>'Scenario 0'!G$9</f>
        <v>29.28821465983118</v>
      </c>
      <c r="D5" s="106">
        <f>'Scenario 0'!H$9</f>
        <v>314.05672368099613</v>
      </c>
      <c r="E5" s="106">
        <f>'Scenario 0'!I$9</f>
        <v>960.73421573071539</v>
      </c>
      <c r="F5" s="107">
        <f>'Scenario 0'!J$9</f>
        <v>-0.21775327165184777</v>
      </c>
      <c r="G5" s="108">
        <f>'Scenario 0'!K$9</f>
        <v>2.0591104831959703</v>
      </c>
      <c r="H5" s="116">
        <f>'Scenario 0'!L$9</f>
        <v>-1.9634553114993594</v>
      </c>
      <c r="I5" s="117">
        <f>'Scenario 0'!M$9</f>
        <v>-258.21196430546661</v>
      </c>
    </row>
    <row r="6" spans="1:9" s="77" customFormat="1" x14ac:dyDescent="0.25">
      <c r="A6" s="69" t="str">
        <f>'Scenario 1'!H$2</f>
        <v>Scenario 1 (D1)</v>
      </c>
      <c r="B6" s="70">
        <f>'Scenario 1'!F$9</f>
        <v>37.441146889394162</v>
      </c>
      <c r="C6" s="71">
        <f>'Scenario 1'!G$9</f>
        <v>26.28554970637849</v>
      </c>
      <c r="D6" s="72">
        <f>'Scenario 1'!H$9</f>
        <v>314.05672368099613</v>
      </c>
      <c r="E6" s="72">
        <f>'Scenario 1'!I$9</f>
        <v>1691.5551609218351</v>
      </c>
      <c r="F6" s="73">
        <f>'Scenario 1'!J$9</f>
        <v>-0.29795019944155832</v>
      </c>
      <c r="G6" s="74">
        <f>'Scenario 1'!K$9</f>
        <v>4.3861453469152165</v>
      </c>
      <c r="H6" s="75">
        <f>'Scenario 1'!L$9</f>
        <v>2.5877090135369922</v>
      </c>
      <c r="I6" s="76">
        <f>'Scenario 1'!M$9</f>
        <v>363.00994184487604</v>
      </c>
    </row>
    <row r="7" spans="1:9" x14ac:dyDescent="0.25">
      <c r="A7" s="60" t="str">
        <f>'Scenario 2'!H$2</f>
        <v>Scenario 2 (D2)</v>
      </c>
      <c r="B7" s="63">
        <f>'Scenario 2'!F$9</f>
        <v>37.441146889394162</v>
      </c>
      <c r="C7" s="68">
        <f>'Scenario 2'!G$9</f>
        <v>29.361342006169348</v>
      </c>
      <c r="D7" s="62">
        <f>'Scenario 2'!H$9</f>
        <v>314.05672368099613</v>
      </c>
      <c r="E7" s="62">
        <f>'Scenario 2'!I$9</f>
        <v>963.42716864326837</v>
      </c>
      <c r="F7" s="66">
        <f>'Scenario 2'!J$9</f>
        <v>-0.21580014381219595</v>
      </c>
      <c r="G7" s="67">
        <f>'Scenario 2'!K$9</f>
        <v>2.0676852173426856</v>
      </c>
      <c r="H7" s="102">
        <f>'Scenario 2'!L$9</f>
        <v>-1.8549161182787142</v>
      </c>
      <c r="I7" s="103">
        <f>'Scenario 2'!M$9</f>
        <v>-243.54669085890373</v>
      </c>
    </row>
    <row r="8" spans="1:9" s="77" customFormat="1" x14ac:dyDescent="0.25">
      <c r="A8" s="69" t="str">
        <f>'Scenario 3'!H$2</f>
        <v>Scenario 3 (D3)</v>
      </c>
      <c r="B8" s="70">
        <f>'Scenario 3'!F$9</f>
        <v>37.441146889394162</v>
      </c>
      <c r="C8" s="71">
        <f>'Scenario 3'!G$9</f>
        <v>28.211240189782604</v>
      </c>
      <c r="D8" s="72">
        <f>'Scenario 3'!H$9</f>
        <v>314.05672368099613</v>
      </c>
      <c r="E8" s="72">
        <f>'Scenario 3'!I$9</f>
        <v>1220.4680975977146</v>
      </c>
      <c r="F8" s="73">
        <f>'Scenario 3'!J$9</f>
        <v>-0.24651773426914134</v>
      </c>
      <c r="G8" s="74">
        <f>'Scenario 3'!K$9</f>
        <v>2.8861390493183903</v>
      </c>
      <c r="H8" s="75">
        <f>'Scenario 3'!L$9</f>
        <v>-0.35668205436160783</v>
      </c>
      <c r="I8" s="76">
        <f>'Scenario 3'!M$9</f>
        <v>-38.874147167990486</v>
      </c>
    </row>
    <row r="9" spans="1:9" x14ac:dyDescent="0.25">
      <c r="A9" s="60" t="str">
        <f>'Scenario 4'!H$2</f>
        <v>Scenario 4 (D4, D5)</v>
      </c>
      <c r="B9" s="63">
        <f>'Scenario 4'!F$9</f>
        <v>33.454886343462043</v>
      </c>
      <c r="C9" s="68">
        <f>'Scenario 4'!G$9</f>
        <v>25.201023609981839</v>
      </c>
      <c r="D9" s="62">
        <f>'Scenario 4'!H$9</f>
        <v>289.07405267568168</v>
      </c>
      <c r="E9" s="62">
        <f>'Scenario 4'!I$9</f>
        <v>991.51915078710203</v>
      </c>
      <c r="F9" s="66">
        <f>'Scenario 4'!J$9</f>
        <v>-0.24671620906861111</v>
      </c>
      <c r="G9" s="67">
        <f>'Scenario 4'!K$9</f>
        <v>2.429983222671003</v>
      </c>
      <c r="H9" s="102">
        <f>'Scenario 4'!L$9</f>
        <v>-1.4764291945965917</v>
      </c>
      <c r="I9" s="103">
        <f>'Scenario 4'!M$9</f>
        <v>-191.96264916758491</v>
      </c>
    </row>
    <row r="10" spans="1:9" s="77" customFormat="1" x14ac:dyDescent="0.25">
      <c r="A10" s="69" t="str">
        <f>'Scenario 5'!H$2</f>
        <v>Scenario 5 (D4, D6)</v>
      </c>
      <c r="B10" s="70">
        <f>'Scenario 5'!F$9</f>
        <v>32.423130417012416</v>
      </c>
      <c r="C10" s="71">
        <f>'Scenario 5'!G$9</f>
        <v>24.156136591292498</v>
      </c>
      <c r="D10" s="72">
        <f>'Scenario 5'!H$9</f>
        <v>283.00274108669737</v>
      </c>
      <c r="E10" s="72">
        <f>'Scenario 5'!I$9</f>
        <v>992.28091042803737</v>
      </c>
      <c r="F10" s="73">
        <f>'Scenario 5'!J$9</f>
        <v>-0.25497210538875748</v>
      </c>
      <c r="G10" s="74">
        <f>'Scenario 5'!K$9</f>
        <v>2.5062590087212402</v>
      </c>
      <c r="H10" s="75">
        <f>'Scenario 5'!L$9</f>
        <v>-1.4175881587405259</v>
      </c>
      <c r="I10" s="76">
        <f>'Scenario 5'!M$9</f>
        <v>-183.95763415851957</v>
      </c>
    </row>
    <row r="11" spans="1:9" x14ac:dyDescent="0.25">
      <c r="A11" s="60" t="str">
        <f>'Scenario 6'!H$2</f>
        <v>Scenario 6 (D4, D7)</v>
      </c>
      <c r="B11" s="63">
        <f>'Scenario 6'!F$9</f>
        <v>32.475898818435319</v>
      </c>
      <c r="C11" s="68">
        <f>'Scenario 6'!G$9</f>
        <v>24.276334465813697</v>
      </c>
      <c r="D11" s="62">
        <f>'Scenario 6'!H$9</f>
        <v>283.32749878122382</v>
      </c>
      <c r="E11" s="62">
        <f>'Scenario 6'!I$9</f>
        <v>989.06206233901287</v>
      </c>
      <c r="F11" s="66">
        <f>'Scenario 6'!J$9</f>
        <v>-0.25248152171132654</v>
      </c>
      <c r="G11" s="67">
        <f>'Scenario 6'!K$9</f>
        <v>2.4908791649014415</v>
      </c>
      <c r="H11" s="102">
        <f>'Scenario 6'!L$9</f>
        <v>-1.3820273921144706</v>
      </c>
      <c r="I11" s="103">
        <f>'Scenario 6'!M$9</f>
        <v>-179.1979044223533</v>
      </c>
    </row>
    <row r="12" spans="1:9" s="77" customFormat="1" x14ac:dyDescent="0.25">
      <c r="A12" s="69" t="str">
        <f>'Scenario 7'!H$2</f>
        <v>Scenario 7 (D8)</v>
      </c>
      <c r="B12" s="70">
        <f>'Scenario 7'!F$9</f>
        <v>37.488277193393834</v>
      </c>
      <c r="C12" s="71">
        <f>'Scenario 7'!G$9</f>
        <v>30.523319678918483</v>
      </c>
      <c r="D12" s="72">
        <f>'Scenario 7'!H$9</f>
        <v>314.35013244492217</v>
      </c>
      <c r="E12" s="72">
        <f>'Scenario 7'!I$9</f>
        <v>736.46770199987782</v>
      </c>
      <c r="F12" s="73">
        <f>'Scenario 7'!J$9</f>
        <v>-0.18579027994657255</v>
      </c>
      <c r="G12" s="74">
        <f>'Scenario 7'!K$9</f>
        <v>1.3428261228072351</v>
      </c>
      <c r="H12" s="75">
        <f>'Scenario 7'!L$9</f>
        <v>-3.072670701348418</v>
      </c>
      <c r="I12" s="76">
        <f>'Scenario 7'!M$9</f>
        <v>-410.08980849497107</v>
      </c>
    </row>
    <row r="13" spans="1:9" x14ac:dyDescent="0.25">
      <c r="A13" s="60" t="str">
        <f>'Scenario 8'!H$2</f>
        <v>Scenario 8 (D1, D8)</v>
      </c>
      <c r="B13" s="63">
        <f>'Scenario 8'!F$9</f>
        <v>37.488277193393834</v>
      </c>
      <c r="C13" s="68">
        <f>'Scenario 8'!G$9</f>
        <v>27.081876259613061</v>
      </c>
      <c r="D13" s="62">
        <f>'Scenario 8'!H$9</f>
        <v>314.35013244492217</v>
      </c>
      <c r="E13" s="62">
        <f>'Scenario 8'!I$9</f>
        <v>1551.5820150744969</v>
      </c>
      <c r="F13" s="66">
        <f>'Scenario 8'!J$9</f>
        <v>-0.27759080205517112</v>
      </c>
      <c r="G13" s="67">
        <f>'Scenario 8'!K$9</f>
        <v>3.9358401824320923</v>
      </c>
      <c r="H13" s="102">
        <f>'Scenario 8'!L$9</f>
        <v>1.9026583682171179</v>
      </c>
      <c r="I13" s="103">
        <f>'Scenario 8'!M$9</f>
        <v>269.19422007762819</v>
      </c>
    </row>
    <row r="14" spans="1:9" s="77" customFormat="1" x14ac:dyDescent="0.25">
      <c r="A14" s="69" t="str">
        <f>'Scenario 9'!H$2</f>
        <v>Scenario 9 (D2, D4, D6, D8)</v>
      </c>
      <c r="B14" s="70">
        <f>'Scenario 9'!F$9</f>
        <v>32.565527460440045</v>
      </c>
      <c r="C14" s="71">
        <f>'Scenario 9'!G$9</f>
        <v>23.925387276168799</v>
      </c>
      <c r="D14" s="72">
        <f>'Scenario 9'!H$9</f>
        <v>283.82320011000144</v>
      </c>
      <c r="E14" s="72">
        <f>'Scenario 9'!I$9</f>
        <v>1073.1337090745194</v>
      </c>
      <c r="F14" s="73">
        <f>'Scenario 9'!J$9</f>
        <v>-0.26531553019576043</v>
      </c>
      <c r="G14" s="74">
        <f>'Scenario 9'!K$9</f>
        <v>2.780993620883017</v>
      </c>
      <c r="H14" s="75">
        <f>'Scenario 9'!L$9</f>
        <v>-0.9675024032570736</v>
      </c>
      <c r="I14" s="76">
        <f>'Scenario 9'!M$9</f>
        <v>-122.4431270534642</v>
      </c>
    </row>
    <row r="15" spans="1:9" x14ac:dyDescent="0.25">
      <c r="A15" s="60" t="str">
        <f>'Scenario 10'!H$2</f>
        <v>Scenario 10 (D4, D6, D8)</v>
      </c>
      <c r="B15" s="63">
        <f>'Scenario 10'!F$9</f>
        <v>32.565527460440045</v>
      </c>
      <c r="C15" s="68">
        <f>'Scenario 10'!G$9</f>
        <v>24.571907613262059</v>
      </c>
      <c r="D15" s="62">
        <f>'Scenario 10'!H$9</f>
        <v>283.82320011000144</v>
      </c>
      <c r="E15" s="62">
        <f>'Scenario 10'!I$9</f>
        <v>940.29557696042639</v>
      </c>
      <c r="F15" s="66">
        <f>'Scenario 10'!J$9</f>
        <v>-0.24546262476136693</v>
      </c>
      <c r="G15" s="67">
        <f>'Scenario 10'!K$9</f>
        <v>2.3129623533100743</v>
      </c>
      <c r="H15" s="102">
        <f>'Scenario 10'!L$9</f>
        <v>-1.6849421171408272</v>
      </c>
      <c r="I15" s="103">
        <f>'Scenario 10'!M$9</f>
        <v>-220.55128159464596</v>
      </c>
    </row>
    <row r="16" spans="1:9" s="77" customFormat="1" x14ac:dyDescent="0.25">
      <c r="A16" s="69" t="str">
        <f>'Scenario 11'!H$2</f>
        <v>Scenario 11 (D4, D5, D8)</v>
      </c>
      <c r="B16" s="70">
        <f>'Scenario 11'!F$9</f>
        <v>33.617929191631518</v>
      </c>
      <c r="C16" s="71">
        <f>'Scenario 11'!G$9</f>
        <v>25.761494888928386</v>
      </c>
      <c r="D16" s="72">
        <f>'Scenario 11'!H$9</f>
        <v>289.99807206983127</v>
      </c>
      <c r="E16" s="72">
        <f>'Scenario 11'!I$9</f>
        <v>914.13858368018998</v>
      </c>
      <c r="F16" s="73">
        <f>'Scenario 11'!J$9</f>
        <v>-0.23369774675647861</v>
      </c>
      <c r="G16" s="74">
        <f>'Scenario 11'!K$9</f>
        <v>2.1522229687791383</v>
      </c>
      <c r="H16" s="75">
        <f>'Scenario 11'!L$9</f>
        <v>-1.8815504026400989</v>
      </c>
      <c r="I16" s="76">
        <f>'Scenario 11'!M$9</f>
        <v>-247.39553861589889</v>
      </c>
    </row>
    <row r="17" spans="1:9" x14ac:dyDescent="0.25">
      <c r="A17" s="60" t="str">
        <f>'Scenario 12'!H$2</f>
        <v>Scenario 12 (D4, D7, D8)</v>
      </c>
      <c r="B17" s="63">
        <f>'Scenario 12'!F$9</f>
        <v>32.666777749814848</v>
      </c>
      <c r="C17" s="68">
        <f>'Scenario 12'!G$9</f>
        <v>24.858835283301836</v>
      </c>
      <c r="D17" s="62">
        <f>'Scenario 12'!H$9</f>
        <v>283.98647201829561</v>
      </c>
      <c r="E17" s="62">
        <f>'Scenario 12'!I$9</f>
        <v>904.39120448696508</v>
      </c>
      <c r="F17" s="66">
        <f>'Scenario 12'!J$9</f>
        <v>-0.23901783415284253</v>
      </c>
      <c r="G17" s="67">
        <f>'Scenario 12'!K$9</f>
        <v>2.1846277678631831</v>
      </c>
      <c r="H17" s="102">
        <f>'Scenario 12'!L$9</f>
        <v>-1.8686890419430133</v>
      </c>
      <c r="I17" s="103">
        <f>'Scenario 12'!M$9</f>
        <v>-245.69906156796753</v>
      </c>
    </row>
    <row r="18" spans="1:9" s="77" customFormat="1" x14ac:dyDescent="0.25">
      <c r="A18" s="69" t="str">
        <f>'Scenario 13'!H$2</f>
        <v>Scenario 13 (D1, D4, D7)</v>
      </c>
      <c r="B18" s="70">
        <f>'Scenario 13'!F$9</f>
        <v>32.350902328747331</v>
      </c>
      <c r="C18" s="71">
        <f>'Scenario 13'!G$9</f>
        <v>19.030137892338615</v>
      </c>
      <c r="D18" s="72">
        <f>'Scenario 13'!H$9</f>
        <v>282.27412966483666</v>
      </c>
      <c r="E18" s="72">
        <f>'Scenario 13'!I$9</f>
        <v>2188.9617670546959</v>
      </c>
      <c r="F18" s="73">
        <f>'Scenario 13'!J$9</f>
        <v>-0.41175866753403517</v>
      </c>
      <c r="G18" s="74">
        <f>'Scenario 13'!K$9</f>
        <v>6.7547374591281164</v>
      </c>
      <c r="H18" s="75">
        <f>'Scenario 13'!L$9</f>
        <v>5.8931039355032997</v>
      </c>
      <c r="I18" s="76">
        <f>'Scenario 13'!M$9</f>
        <v>814.17145261277392</v>
      </c>
    </row>
    <row r="19" spans="1:9" x14ac:dyDescent="0.25">
      <c r="A19" s="60" t="str">
        <f>'Scenario 14'!H$2</f>
        <v>Scenario 14 (D1, D4, D7, D8)</v>
      </c>
      <c r="B19" s="63">
        <f>'Scenario 14'!F$9</f>
        <v>32.589224720186806</v>
      </c>
      <c r="C19" s="68">
        <f>'Scenario 14'!G$9</f>
        <v>19.776733271187272</v>
      </c>
      <c r="D19" s="62">
        <f>'Scenario 14'!H$9</f>
        <v>283.97880114804855</v>
      </c>
      <c r="E19" s="62">
        <f>'Scenario 14'!I$9</f>
        <v>2082.6438369432676</v>
      </c>
      <c r="F19" s="66">
        <f>'Scenario 14'!J$9</f>
        <v>-0.39315115836625192</v>
      </c>
      <c r="G19" s="67">
        <f>'Scenario 14'!K$9</f>
        <v>6.3338003700406817</v>
      </c>
      <c r="H19" s="102">
        <f>'Scenario 14'!L$9</f>
        <v>5.290646287525087</v>
      </c>
      <c r="I19" s="103">
        <f>'Scenario 14'!M$9</f>
        <v>731.82271904331719</v>
      </c>
    </row>
    <row r="20" spans="1:9" s="77" customFormat="1" x14ac:dyDescent="0.25">
      <c r="A20" s="69" t="str">
        <f>'Scenario 15'!H$2</f>
        <v>Scenario 15 (D9)</v>
      </c>
      <c r="B20" s="70">
        <f>'Scenario 15'!F$9</f>
        <v>32.423130417012416</v>
      </c>
      <c r="C20" s="71">
        <f>'Scenario 15'!G$9</f>
        <v>25.218443770647024</v>
      </c>
      <c r="D20" s="72">
        <f>'Scenario 15'!H$9</f>
        <v>283.00274108669737</v>
      </c>
      <c r="E20" s="72">
        <f>'Scenario 15'!I$9</f>
        <v>797.66708455825119</v>
      </c>
      <c r="F20" s="73">
        <f>'Scenario 15'!J$9</f>
        <v>-0.2222082369500353</v>
      </c>
      <c r="G20" s="74">
        <f>'Scenario 15'!K$9</f>
        <v>1.8185843059162714</v>
      </c>
      <c r="H20" s="75">
        <f>'Scenario 15'!L$9</f>
        <v>-2.3431823461822052</v>
      </c>
      <c r="I20" s="76">
        <f>'Scenario 15'!M$9</f>
        <v>-310.76698160807337</v>
      </c>
    </row>
    <row r="21" spans="1:9" x14ac:dyDescent="0.25">
      <c r="A21" s="60" t="str">
        <f>'Scenario 16'!H$2</f>
        <v>Scenario 16 (D10)</v>
      </c>
      <c r="B21" s="63">
        <f>'Scenario 16'!F$9</f>
        <v>33.321386355244385</v>
      </c>
      <c r="C21" s="68">
        <f>'Scenario 16'!G$9</f>
        <v>22.342381009732659</v>
      </c>
      <c r="D21" s="62">
        <f>'Scenario 16'!H$9</f>
        <v>288.19123419931663</v>
      </c>
      <c r="E21" s="62">
        <f>'Scenario 16'!I$9</f>
        <v>1643.4643736308192</v>
      </c>
      <c r="F21" s="66">
        <f>'Scenario 16'!J$9</f>
        <v>-0.32948825203318</v>
      </c>
      <c r="G21" s="67">
        <f>'Scenario 16'!K$9</f>
        <v>4.7026868919065699</v>
      </c>
      <c r="H21" s="102">
        <f>'Scenario 16'!L$9</f>
        <v>2.5422531166233533</v>
      </c>
      <c r="I21" s="103">
        <f>'Scenario 16'!M$9</f>
        <v>356.65335894318105</v>
      </c>
    </row>
    <row r="22" spans="1:9" s="77" customFormat="1" x14ac:dyDescent="0.25">
      <c r="A22" s="69" t="str">
        <f>'Scenario 17'!H$2</f>
        <v>Scenario 17 (D8, D9)</v>
      </c>
      <c r="B22" s="70">
        <f>'Scenario 17'!F$9</f>
        <v>32.565527460440045</v>
      </c>
      <c r="C22" s="71">
        <f>'Scenario 17'!G$9</f>
        <v>25.648341217873966</v>
      </c>
      <c r="D22" s="72">
        <f>'Scenario 17'!H$9</f>
        <v>283.82320011000144</v>
      </c>
      <c r="E22" s="72">
        <f>'Scenario 17'!I$9</f>
        <v>743.09380127854195</v>
      </c>
      <c r="F22" s="73">
        <f>'Scenario 17'!J$9</f>
        <v>-0.21240823600873465</v>
      </c>
      <c r="G22" s="74">
        <f>'Scenario 17'!K$9</f>
        <v>1.6181573634239232</v>
      </c>
      <c r="H22" s="75">
        <f>'Scenario 17'!L$9</f>
        <v>-2.6228447379261404</v>
      </c>
      <c r="I22" s="76">
        <f>'Scenario 17'!M$9</f>
        <v>-349.04692355815553</v>
      </c>
    </row>
    <row r="23" spans="1:9" x14ac:dyDescent="0.25">
      <c r="A23" s="60" t="str">
        <f>'Scenario 18'!H$2</f>
        <v>Scenario 18 (D8, D10)</v>
      </c>
      <c r="B23" s="63">
        <f>'Scenario 18'!F$9</f>
        <v>33.471672323422325</v>
      </c>
      <c r="C23" s="68">
        <f>'Scenario 18'!G$9</f>
        <v>22.835977780587697</v>
      </c>
      <c r="D23" s="62">
        <f>'Scenario 18'!H$9</f>
        <v>289.04835761411198</v>
      </c>
      <c r="E23" s="62">
        <f>'Scenario 18'!I$9</f>
        <v>1577.5780460466797</v>
      </c>
      <c r="F23" s="66">
        <f>'Scenario 18'!J$9</f>
        <v>-0.31775211110058982</v>
      </c>
      <c r="G23" s="67">
        <f>'Scenario 18'!K$9</f>
        <v>4.4578343190338847</v>
      </c>
      <c r="H23" s="102">
        <f>'Scenario 18'!L$9</f>
        <v>2.2019156300444394</v>
      </c>
      <c r="I23" s="103">
        <f>'Scenario 18'!M$9</f>
        <v>310.07506918426293</v>
      </c>
    </row>
    <row r="24" spans="1:9" s="77" customFormat="1" x14ac:dyDescent="0.25">
      <c r="A24" s="69" t="str">
        <f>'Scenario 19'!H$2</f>
        <v>Scenario 19 (D0)</v>
      </c>
      <c r="B24" s="70">
        <f>'Scenario 19'!F$9</f>
        <v>37.441146889394162</v>
      </c>
      <c r="C24" s="71">
        <f>'Scenario 19'!G$9</f>
        <v>33.052849891141371</v>
      </c>
      <c r="D24" s="72">
        <f>'Scenario 19'!H$9</f>
        <v>314.05672368099607</v>
      </c>
      <c r="E24" s="72">
        <f>'Scenario 19'!I$9</f>
        <v>304.37008045767641</v>
      </c>
      <c r="F24" s="73">
        <f>'Scenario 19'!J$9</f>
        <v>-0.11720519703139357</v>
      </c>
      <c r="G24" s="74">
        <f>'Scenario 19'!K$9</f>
        <v>-3.0843610382813826E-2</v>
      </c>
      <c r="H24" s="75">
        <f>'Scenario 19'!L$9</f>
        <v>-4.8869476061252879</v>
      </c>
      <c r="I24" s="76">
        <f>'Scenario 19'!M$9</f>
        <v>-659.1640379898671</v>
      </c>
    </row>
    <row r="25" spans="1:9" x14ac:dyDescent="0.25">
      <c r="A25" s="60" t="str">
        <f>'Scenario 20'!H$2</f>
        <v>Scenario 20 (D0, D4, D5)</v>
      </c>
      <c r="B25" s="63">
        <f>'Scenario 20'!F$9</f>
        <v>33.45488634346205</v>
      </c>
      <c r="C25" s="68">
        <f>'Scenario 20'!G$9</f>
        <v>29.511423795340416</v>
      </c>
      <c r="D25" s="62">
        <f>'Scenario 20'!H$9</f>
        <v>289.07405267568168</v>
      </c>
      <c r="E25" s="62">
        <f>'Scenario 20'!I$9</f>
        <v>281.9388605455552</v>
      </c>
      <c r="F25" s="66">
        <f>'Scenario 20'!J$9</f>
        <v>-0.11787403811916665</v>
      </c>
      <c r="G25" s="67">
        <f>'Scenario 20'!K$9</f>
        <v>-2.4682921431663767E-2</v>
      </c>
      <c r="H25" s="102">
        <f>'Scenario 20'!L$9</f>
        <v>-4.3747625689027885</v>
      </c>
      <c r="I25" s="103">
        <f>'Scenario 20'!M$9</f>
        <v>-590.06356393108399</v>
      </c>
    </row>
    <row r="26" spans="1:9" s="77" customFormat="1" x14ac:dyDescent="0.25">
      <c r="A26" s="69" t="str">
        <f>'Scenario 21'!H$2</f>
        <v>Scenario 21 (D0, D4, D6)</v>
      </c>
      <c r="B26" s="70">
        <f>'Scenario 21'!F$9</f>
        <v>32.423130417012416</v>
      </c>
      <c r="C26" s="71">
        <f>'Scenario 21'!G$9</f>
        <v>28.549074868108509</v>
      </c>
      <c r="D26" s="72">
        <f>'Scenario 21'!H$9</f>
        <v>283.00274108669737</v>
      </c>
      <c r="E26" s="72">
        <f>'Scenario 21'!I$9</f>
        <v>277.10924689350634</v>
      </c>
      <c r="F26" s="73">
        <f>'Scenario 21'!J$9</f>
        <v>-0.119484315643723</v>
      </c>
      <c r="G26" s="74">
        <f>'Scenario 21'!K$9</f>
        <v>-2.0824866114584985E-2</v>
      </c>
      <c r="H26" s="75">
        <f>'Scenario 21'!L$9</f>
        <v>-4.2858154914026105</v>
      </c>
      <c r="I26" s="76">
        <f>'Scenario 21'!M$9</f>
        <v>-578.0553062457742</v>
      </c>
    </row>
    <row r="27" spans="1:9" x14ac:dyDescent="0.25">
      <c r="A27" s="60" t="str">
        <f>'Scenario 22'!H$2</f>
        <v>Scenario 22 (D0, D4, D7)</v>
      </c>
      <c r="B27" s="63">
        <f>'Scenario 22'!F$9</f>
        <v>32.536396883803604</v>
      </c>
      <c r="C27" s="68">
        <f>'Scenario 22'!G$9</f>
        <v>28.674541115580258</v>
      </c>
      <c r="D27" s="62">
        <f>'Scenario 22'!H$9</f>
        <v>283.4566496061671</v>
      </c>
      <c r="E27" s="62">
        <f>'Scenario 22'!I$9</f>
        <v>277.54907044433867</v>
      </c>
      <c r="F27" s="66">
        <f>'Scenario 22'!J$9</f>
        <v>-0.11869340609579765</v>
      </c>
      <c r="G27" s="67">
        <f>'Scenario 22'!K$9</f>
        <v>-2.0841208594105626E-2</v>
      </c>
      <c r="H27" s="102">
        <f>'Scenario 22'!L$9</f>
        <v>-4.2726685222093908</v>
      </c>
      <c r="I27" s="103">
        <f>'Scenario 22'!M$9</f>
        <v>-576.28241803013054</v>
      </c>
    </row>
    <row r="28" spans="1:9" s="77" customFormat="1" x14ac:dyDescent="0.25">
      <c r="A28" s="69" t="str">
        <f>'Scenario 23'!H$2</f>
        <v>Scenario 23 (D1, D4, D5, D8)</v>
      </c>
      <c r="B28" s="70">
        <f>'Scenario 23'!F$9</f>
        <v>33.617929191631518</v>
      </c>
      <c r="C28" s="71">
        <f>'Scenario 23'!G$9</f>
        <v>20.727514707587531</v>
      </c>
      <c r="D28" s="72">
        <f>'Scenario 23'!H$9</f>
        <v>289.99807206983127</v>
      </c>
      <c r="E28" s="72">
        <f>'Scenario 23'!I$9</f>
        <v>2077.5592382956052</v>
      </c>
      <c r="F28" s="73">
        <f>'Scenario 23'!J$9</f>
        <v>-0.3834386826911631</v>
      </c>
      <c r="G28" s="74">
        <f>'Scenario 23'!K$9</f>
        <v>6.164045000255487</v>
      </c>
      <c r="H28" s="75">
        <f>'Scenario 23'!L$9</f>
        <v>5.0868336697927852</v>
      </c>
      <c r="I28" s="76">
        <f>'Scenario 23'!M$9</f>
        <v>704.22300653780894</v>
      </c>
    </row>
    <row r="29" spans="1:9" x14ac:dyDescent="0.25">
      <c r="A29" s="60" t="str">
        <f>'Scenario 24'!H$2</f>
        <v>Scenario 24 (D2, D4, D5, D8)</v>
      </c>
      <c r="B29" s="63">
        <f>'Scenario 24'!F$9</f>
        <v>33.617929191631518</v>
      </c>
      <c r="C29" s="68">
        <f>'Scenario 24'!G$9</f>
        <v>25.083632063534626</v>
      </c>
      <c r="D29" s="62">
        <f>'Scenario 24'!H$9</f>
        <v>289.99807206983127</v>
      </c>
      <c r="E29" s="62">
        <f>'Scenario 24'!I$9</f>
        <v>1051.4122604240167</v>
      </c>
      <c r="F29" s="66">
        <f>'Scenario 24'!J$9</f>
        <v>-0.25386147610249971</v>
      </c>
      <c r="G29" s="67">
        <f>'Scenario 24'!K$9</f>
        <v>2.6255836217105526</v>
      </c>
      <c r="H29" s="102">
        <f>'Scenario 24'!L$9</f>
        <v>-1.1507876666078793</v>
      </c>
      <c r="I29" s="103">
        <f>'Scenario 24'!M$9</f>
        <v>-147.44544796325772</v>
      </c>
    </row>
    <row r="30" spans="1:9" s="77" customFormat="1" x14ac:dyDescent="0.25">
      <c r="A30" s="69" t="str">
        <f>'Scenario 25'!H$2</f>
        <v>Scenario 25 (D3, D4, D5, D8)</v>
      </c>
      <c r="B30" s="70">
        <f>'Scenario 25'!F$9</f>
        <v>33.617929191631518</v>
      </c>
      <c r="C30" s="71">
        <f>'Scenario 25'!G$9</f>
        <v>23.174437455068134</v>
      </c>
      <c r="D30" s="72">
        <f>'Scenario 25'!H$9</f>
        <v>289.99807206983127</v>
      </c>
      <c r="E30" s="72">
        <f>'Scenario 25'!I$9</f>
        <v>1470.1607290070588</v>
      </c>
      <c r="F30" s="73">
        <f>'Scenario 25'!J$9</f>
        <v>-0.31065244016169424</v>
      </c>
      <c r="G30" s="74">
        <f>'Scenario 25'!K$9</f>
        <v>4.0695534577659034</v>
      </c>
      <c r="H30" s="75">
        <f>'Scenario 25'!L$9</f>
        <v>1.2512540651980615</v>
      </c>
      <c r="I30" s="76">
        <f>'Scenario 25'!M$9</f>
        <v>180.76321791191117</v>
      </c>
    </row>
    <row r="31" spans="1:9" s="92" customFormat="1" x14ac:dyDescent="0.25">
      <c r="A31" s="99" t="str">
        <f>'Scenario 26'!H$2</f>
        <v>Scenario 26 (D2, D8, D11)</v>
      </c>
      <c r="B31" s="109">
        <f>'Scenario 26'!F$9</f>
        <v>38.287575965161565</v>
      </c>
      <c r="C31" s="93">
        <f>'Scenario 26'!G$9</f>
        <v>29.291213847829496</v>
      </c>
      <c r="D31" s="94">
        <f>'Scenario 26'!H$9</f>
        <v>312.08609757836427</v>
      </c>
      <c r="E31" s="94">
        <f>'Scenario 26'!I$9</f>
        <v>1068.3131280239961</v>
      </c>
      <c r="F31" s="95">
        <f>'Scenario 26'!J$9</f>
        <v>-0.23496818198984423</v>
      </c>
      <c r="G31" s="110">
        <f>'Scenario 26'!K$9</f>
        <v>2.4231359112552093</v>
      </c>
      <c r="H31" s="102">
        <f>'Scenario 26'!L$9</f>
        <v>-1.7099715082757143</v>
      </c>
      <c r="I31" s="103">
        <f>'Scenario 26'!M$9</f>
        <v>-222.91112897986568</v>
      </c>
    </row>
    <row r="32" spans="1:9" s="77" customFormat="1" x14ac:dyDescent="0.25">
      <c r="A32" s="78" t="str">
        <f>'Scenario 27'!H$2</f>
        <v>Scenario 27 (D2, D8, D12)</v>
      </c>
      <c r="B32" s="79">
        <f>'Scenario 27'!F$9</f>
        <v>46.464319926417609</v>
      </c>
      <c r="C32" s="80">
        <f>'Scenario 27'!G$9</f>
        <v>36.96210523077275</v>
      </c>
      <c r="D32" s="81">
        <f>'Scenario 27'!H$9</f>
        <v>364.06002434152174</v>
      </c>
      <c r="E32" s="81">
        <f>'Scenario 27'!I$9</f>
        <v>1122.6191319932441</v>
      </c>
      <c r="F32" s="82">
        <f>'Scenario 27'!J$9</f>
        <v>-0.20450562303920239</v>
      </c>
      <c r="G32" s="83">
        <f>'Scenario 27'!K$9</f>
        <v>2.0836100009160146</v>
      </c>
      <c r="H32" s="84">
        <f>'Scenario 27'!L$9</f>
        <v>-2.2363839189005201</v>
      </c>
      <c r="I32" s="85">
        <f>'Scenario 27'!M$9</f>
        <v>-293.88061773419008</v>
      </c>
    </row>
    <row r="36" spans="1:9" x14ac:dyDescent="0.25">
      <c r="A36" t="s">
        <v>72</v>
      </c>
    </row>
    <row r="37" spans="1:9" x14ac:dyDescent="0.25">
      <c r="A37" s="57"/>
      <c r="B37" s="55" t="s">
        <v>57</v>
      </c>
      <c r="C37" s="53" t="s">
        <v>57</v>
      </c>
      <c r="D37" s="53" t="s">
        <v>60</v>
      </c>
      <c r="E37" s="53" t="s">
        <v>60</v>
      </c>
      <c r="F37" s="53" t="s">
        <v>67</v>
      </c>
      <c r="G37" s="54" t="s">
        <v>67</v>
      </c>
      <c r="H37" s="55" t="s">
        <v>67</v>
      </c>
      <c r="I37" s="54" t="s">
        <v>67</v>
      </c>
    </row>
    <row r="38" spans="1:9" x14ac:dyDescent="0.25">
      <c r="A38" s="58"/>
      <c r="B38" s="46" t="s">
        <v>58</v>
      </c>
      <c r="C38" s="23" t="s">
        <v>59</v>
      </c>
      <c r="D38" s="23" t="s">
        <v>58</v>
      </c>
      <c r="E38" s="23" t="s">
        <v>59</v>
      </c>
      <c r="F38" s="23" t="s">
        <v>62</v>
      </c>
      <c r="G38" s="34" t="s">
        <v>63</v>
      </c>
      <c r="H38" s="46" t="s">
        <v>68</v>
      </c>
      <c r="I38" s="34" t="s">
        <v>69</v>
      </c>
    </row>
    <row r="39" spans="1:9" x14ac:dyDescent="0.25">
      <c r="A39" s="58"/>
      <c r="B39" s="46" t="s">
        <v>64</v>
      </c>
      <c r="C39" s="23" t="s">
        <v>64</v>
      </c>
      <c r="D39" s="23" t="s">
        <v>65</v>
      </c>
      <c r="E39" s="23" t="s">
        <v>65</v>
      </c>
      <c r="F39" s="118" t="s">
        <v>66</v>
      </c>
      <c r="G39" s="48" t="s">
        <v>66</v>
      </c>
      <c r="H39" s="47" t="s">
        <v>64</v>
      </c>
      <c r="I39" s="48" t="s">
        <v>70</v>
      </c>
    </row>
    <row r="40" spans="1:9" x14ac:dyDescent="0.25">
      <c r="A40" s="154" t="str">
        <f>'Scenario 0'!H$2</f>
        <v>DOE NOPR (GTI Scenario 0)</v>
      </c>
      <c r="B40" s="111">
        <f>'Scenario 0'!F$9</f>
        <v>37.441146889394162</v>
      </c>
      <c r="C40" s="112">
        <f>'Scenario 0'!G$9</f>
        <v>29.28821465983118</v>
      </c>
      <c r="D40" s="113">
        <f>'Scenario 0'!H$9</f>
        <v>314.05672368099613</v>
      </c>
      <c r="E40" s="113">
        <f>'Scenario 0'!I$9</f>
        <v>960.73421573071539</v>
      </c>
      <c r="F40" s="114">
        <f>'Scenario 0'!J$9</f>
        <v>-0.21775327165184777</v>
      </c>
      <c r="G40" s="115">
        <f>'Scenario 0'!K$9</f>
        <v>2.0591104831959703</v>
      </c>
      <c r="H40" s="119">
        <f>'Scenario 0'!L$9</f>
        <v>-1.9634553114993594</v>
      </c>
      <c r="I40" s="117">
        <f>'Scenario 0'!M$9</f>
        <v>-258.21196430546661</v>
      </c>
    </row>
    <row r="41" spans="1:9" ht="33.75" x14ac:dyDescent="0.25">
      <c r="A41" s="157" t="s">
        <v>89</v>
      </c>
      <c r="B41" s="70">
        <v>37.441146889394162</v>
      </c>
      <c r="C41" s="71">
        <v>29.335628239480364</v>
      </c>
      <c r="D41" s="72">
        <v>314.05672368099613</v>
      </c>
      <c r="E41" s="72">
        <v>1001.7785788680784</v>
      </c>
      <c r="F41" s="73">
        <v>-0.21648692209826037</v>
      </c>
      <c r="G41" s="74">
        <v>2.1898014063396949</v>
      </c>
      <c r="H41" s="97">
        <v>-1.4723591693542915</v>
      </c>
      <c r="I41" s="76">
        <v>-191.56366409531063</v>
      </c>
    </row>
    <row r="42" spans="1:9" ht="22.5" x14ac:dyDescent="0.25">
      <c r="A42" s="155" t="s">
        <v>90</v>
      </c>
      <c r="B42" s="109">
        <v>37.441146889394162</v>
      </c>
      <c r="C42" s="93">
        <v>28.883190024534535</v>
      </c>
      <c r="D42" s="94">
        <v>314.05672368099613</v>
      </c>
      <c r="E42" s="94">
        <v>1081.5162936632812</v>
      </c>
      <c r="F42" s="95">
        <v>-0.22857090596452356</v>
      </c>
      <c r="G42" s="110">
        <v>2.4436973072476995</v>
      </c>
      <c r="H42" s="96">
        <v>-1.1118557504692195</v>
      </c>
      <c r="I42" s="103">
        <v>-142.13344438012268</v>
      </c>
    </row>
    <row r="43" spans="1:9" ht="22.5" x14ac:dyDescent="0.25">
      <c r="A43" s="157" t="s">
        <v>91</v>
      </c>
      <c r="B43" s="70">
        <v>37.441146889394162</v>
      </c>
      <c r="C43" s="71">
        <v>29.541673723616274</v>
      </c>
      <c r="D43" s="72">
        <v>314.05672368099613</v>
      </c>
      <c r="E43" s="72">
        <v>925.08083437522657</v>
      </c>
      <c r="F43" s="73">
        <v>-0.21098373906958356</v>
      </c>
      <c r="G43" s="74">
        <v>1.9455851908933484</v>
      </c>
      <c r="H43" s="97">
        <v>-2.0688851583777845</v>
      </c>
      <c r="I43" s="76">
        <v>-272.79349841993849</v>
      </c>
    </row>
    <row r="44" spans="1:9" ht="33.75" x14ac:dyDescent="0.25">
      <c r="A44" s="155" t="s">
        <v>92</v>
      </c>
      <c r="B44" s="109">
        <v>37.441146889394162</v>
      </c>
      <c r="C44" s="93">
        <v>29.359277847354296</v>
      </c>
      <c r="D44" s="94">
        <v>314.05672368099613</v>
      </c>
      <c r="E44" s="94">
        <v>953.83196100571138</v>
      </c>
      <c r="F44" s="95">
        <v>-0.2158552745703736</v>
      </c>
      <c r="G44" s="110">
        <v>2.0371327504981824</v>
      </c>
      <c r="H44" s="96">
        <v>-1.9598910325363992</v>
      </c>
      <c r="I44" s="103">
        <v>-257.80155410972429</v>
      </c>
    </row>
    <row r="45" spans="1:9" ht="33.75" x14ac:dyDescent="0.25">
      <c r="A45" s="157" t="s">
        <v>93</v>
      </c>
      <c r="B45" s="70">
        <v>37.441146889394162</v>
      </c>
      <c r="C45" s="71">
        <v>29.480396350912336</v>
      </c>
      <c r="D45" s="72">
        <v>314.05672368099613</v>
      </c>
      <c r="E45" s="72">
        <v>911.28974186937626</v>
      </c>
      <c r="F45" s="73">
        <v>-0.21262037089832958</v>
      </c>
      <c r="G45" s="74">
        <v>1.9016724469017292</v>
      </c>
      <c r="H45" s="97">
        <v>-2.2833230455297082</v>
      </c>
      <c r="I45" s="76">
        <v>-301.85352071092348</v>
      </c>
    </row>
    <row r="46" spans="1:9" ht="22.5" x14ac:dyDescent="0.25">
      <c r="A46" s="155" t="s">
        <v>94</v>
      </c>
      <c r="B46" s="109">
        <v>37.441146889394162</v>
      </c>
      <c r="C46" s="93">
        <v>27.579452306569681</v>
      </c>
      <c r="D46" s="94">
        <v>314.05672368099613</v>
      </c>
      <c r="E46" s="94">
        <v>1227.3182359722141</v>
      </c>
      <c r="F46" s="95">
        <v>-0.26339189373544464</v>
      </c>
      <c r="G46" s="110">
        <v>2.9079508363554907</v>
      </c>
      <c r="H46" s="96">
        <v>-0.97199420214982091</v>
      </c>
      <c r="I46" s="103">
        <v>-121.78686480376768</v>
      </c>
    </row>
    <row r="47" spans="1:9" ht="33.75" x14ac:dyDescent="0.25">
      <c r="A47" s="157" t="s">
        <v>95</v>
      </c>
      <c r="B47" s="70">
        <v>37.441146889394162</v>
      </c>
      <c r="C47" s="71">
        <v>29.28821465983118</v>
      </c>
      <c r="D47" s="72">
        <v>314.05672368099613</v>
      </c>
      <c r="E47" s="72">
        <v>960.73421573071539</v>
      </c>
      <c r="F47" s="73">
        <v>-0.21775327165184777</v>
      </c>
      <c r="G47" s="74">
        <v>2.0591104831959703</v>
      </c>
      <c r="H47" s="97">
        <v>-1.9634553114993594</v>
      </c>
      <c r="I47" s="76">
        <v>-258.21196430546661</v>
      </c>
    </row>
    <row r="48" spans="1:9" ht="33.75" x14ac:dyDescent="0.25">
      <c r="A48" s="155" t="s">
        <v>96</v>
      </c>
      <c r="B48" s="109">
        <v>35.626650872895951</v>
      </c>
      <c r="C48" s="93">
        <v>27.931387934504798</v>
      </c>
      <c r="D48" s="94">
        <v>307.14670753071516</v>
      </c>
      <c r="E48" s="94">
        <v>942.41730410538116</v>
      </c>
      <c r="F48" s="95">
        <v>-0.21599737134554953</v>
      </c>
      <c r="G48" s="110">
        <v>2.0682969440951533</v>
      </c>
      <c r="H48" s="96">
        <v>-1.586716447572865</v>
      </c>
      <c r="I48" s="103">
        <v>-207.52020452393504</v>
      </c>
    </row>
    <row r="49" spans="1:9" x14ac:dyDescent="0.25">
      <c r="A49" s="170" t="s">
        <v>97</v>
      </c>
      <c r="B49" s="70">
        <v>35.626650872895951</v>
      </c>
      <c r="C49" s="71">
        <v>28.240142230366793</v>
      </c>
      <c r="D49" s="72">
        <v>307.14670753071516</v>
      </c>
      <c r="E49" s="72">
        <v>873.6461014342575</v>
      </c>
      <c r="F49" s="73">
        <v>-0.20733098569612299</v>
      </c>
      <c r="G49" s="74">
        <v>1.8443935097265904</v>
      </c>
      <c r="H49" s="97">
        <v>-1.9864293587565953</v>
      </c>
      <c r="I49" s="76">
        <v>-262.12665171603567</v>
      </c>
    </row>
    <row r="50" spans="1:9" x14ac:dyDescent="0.25">
      <c r="A50" s="169" t="s">
        <v>98</v>
      </c>
      <c r="B50" s="86">
        <v>35.626650872895951</v>
      </c>
      <c r="C50" s="87">
        <v>27.951418549509533</v>
      </c>
      <c r="D50" s="88">
        <v>307.14670753071516</v>
      </c>
      <c r="E50" s="88">
        <v>966.76270808687411</v>
      </c>
      <c r="F50" s="89">
        <v>-0.21543513452244206</v>
      </c>
      <c r="G50" s="90">
        <v>2.14756005642742</v>
      </c>
      <c r="H50" s="156">
        <v>-1.3042445105980889</v>
      </c>
      <c r="I50" s="91">
        <v>-169.17748672914809</v>
      </c>
    </row>
    <row r="53" spans="1:9" x14ac:dyDescent="0.25">
      <c r="A53" t="s">
        <v>72</v>
      </c>
    </row>
    <row r="54" spans="1:9" x14ac:dyDescent="0.25">
      <c r="A54" s="57"/>
      <c r="B54" s="55" t="s">
        <v>57</v>
      </c>
      <c r="C54" s="53" t="s">
        <v>57</v>
      </c>
      <c r="D54" s="53" t="s">
        <v>60</v>
      </c>
      <c r="E54" s="53" t="s">
        <v>60</v>
      </c>
      <c r="F54" s="53" t="s">
        <v>67</v>
      </c>
      <c r="G54" s="54" t="s">
        <v>67</v>
      </c>
      <c r="H54" s="53" t="s">
        <v>67</v>
      </c>
      <c r="I54" s="54" t="s">
        <v>67</v>
      </c>
    </row>
    <row r="55" spans="1:9" x14ac:dyDescent="0.25">
      <c r="A55" s="58"/>
      <c r="B55" s="46" t="s">
        <v>58</v>
      </c>
      <c r="C55" s="23" t="s">
        <v>59</v>
      </c>
      <c r="D55" s="23" t="s">
        <v>58</v>
      </c>
      <c r="E55" s="23" t="s">
        <v>59</v>
      </c>
      <c r="F55" s="23" t="s">
        <v>62</v>
      </c>
      <c r="G55" s="34" t="s">
        <v>63</v>
      </c>
      <c r="H55" s="23" t="s">
        <v>68</v>
      </c>
      <c r="I55" s="34" t="s">
        <v>69</v>
      </c>
    </row>
    <row r="56" spans="1:9" x14ac:dyDescent="0.25">
      <c r="A56" s="58"/>
      <c r="B56" s="46" t="s">
        <v>64</v>
      </c>
      <c r="C56" s="23" t="s">
        <v>64</v>
      </c>
      <c r="D56" s="23" t="s">
        <v>65</v>
      </c>
      <c r="E56" s="23" t="s">
        <v>65</v>
      </c>
      <c r="F56" s="118" t="s">
        <v>66</v>
      </c>
      <c r="G56" s="48" t="s">
        <v>66</v>
      </c>
      <c r="H56" s="118" t="s">
        <v>64</v>
      </c>
      <c r="I56" s="48" t="s">
        <v>70</v>
      </c>
    </row>
    <row r="57" spans="1:9" x14ac:dyDescent="0.25">
      <c r="A57" s="154" t="str">
        <f>'Scenario 0'!H$2</f>
        <v>DOE NOPR (GTI Scenario 0)</v>
      </c>
      <c r="B57" s="111">
        <f>'Scenario 0'!F$9</f>
        <v>37.441146889394162</v>
      </c>
      <c r="C57" s="112">
        <f>'Scenario 0'!G$9</f>
        <v>29.28821465983118</v>
      </c>
      <c r="D57" s="113">
        <f>'Scenario 0'!H$9</f>
        <v>314.05672368099613</v>
      </c>
      <c r="E57" s="113">
        <f>'Scenario 0'!I$9</f>
        <v>960.73421573071539</v>
      </c>
      <c r="F57" s="114">
        <f>'Scenario 0'!J$9</f>
        <v>-0.21775327165184777</v>
      </c>
      <c r="G57" s="115">
        <f>'Scenario 0'!K$9</f>
        <v>2.0591104831959703</v>
      </c>
      <c r="H57" s="119">
        <f>'Scenario 0'!L$9</f>
        <v>-1.9634553114993594</v>
      </c>
      <c r="I57" s="117">
        <f>'Scenario 0'!M$9</f>
        <v>-258.21196430546661</v>
      </c>
    </row>
    <row r="58" spans="1:9" ht="33.75" x14ac:dyDescent="0.25">
      <c r="A58" s="157" t="s">
        <v>99</v>
      </c>
      <c r="B58" s="70">
        <v>30.645393237011621</v>
      </c>
      <c r="C58" s="71">
        <v>22.865067179289632</v>
      </c>
      <c r="D58" s="72">
        <v>275.53158277074823</v>
      </c>
      <c r="E58" s="72">
        <v>999.34292366076897</v>
      </c>
      <c r="F58" s="73">
        <v>-0.25388240240707338</v>
      </c>
      <c r="G58" s="74">
        <v>2.6269632454158867</v>
      </c>
      <c r="H58" s="97">
        <v>-0.73153014393968796</v>
      </c>
      <c r="I58" s="76">
        <v>-91.286240831042278</v>
      </c>
    </row>
    <row r="59" spans="1:9" ht="33.75" x14ac:dyDescent="0.25">
      <c r="A59" s="155" t="s">
        <v>100</v>
      </c>
      <c r="B59" s="109">
        <v>30.645393237011621</v>
      </c>
      <c r="C59" s="93">
        <v>18.895289463115308</v>
      </c>
      <c r="D59" s="94">
        <v>275.53158277074823</v>
      </c>
      <c r="E59" s="94">
        <v>1952.6413269995464</v>
      </c>
      <c r="F59" s="95">
        <v>-0.38342153690184211</v>
      </c>
      <c r="G59" s="110">
        <v>6.086814902900664</v>
      </c>
      <c r="H59" s="96">
        <v>5.147294520430739</v>
      </c>
      <c r="I59" s="103">
        <v>711.25231334591444</v>
      </c>
    </row>
    <row r="60" spans="1:9" ht="33.75" x14ac:dyDescent="0.25">
      <c r="A60" s="157" t="s">
        <v>101</v>
      </c>
      <c r="B60" s="70">
        <v>30.450751826972635</v>
      </c>
      <c r="C60" s="71">
        <v>23.177603008049115</v>
      </c>
      <c r="D60" s="72">
        <v>274.35966804553266</v>
      </c>
      <c r="E60" s="72">
        <v>929.90825399489779</v>
      </c>
      <c r="F60" s="73">
        <v>-0.23884956470864926</v>
      </c>
      <c r="G60" s="74">
        <v>2.3893766551742965</v>
      </c>
      <c r="H60" s="97">
        <v>-0.90951867543321097</v>
      </c>
      <c r="I60" s="76">
        <v>-115.98523241138059</v>
      </c>
    </row>
    <row r="61" spans="1:9" ht="22.5" x14ac:dyDescent="0.25">
      <c r="A61" s="155" t="s">
        <v>102</v>
      </c>
      <c r="B61" s="109">
        <v>29.850654711423452</v>
      </c>
      <c r="C61" s="93">
        <v>24.149415652084727</v>
      </c>
      <c r="D61" s="94">
        <v>271.10161121571559</v>
      </c>
      <c r="E61" s="94">
        <v>620.40775339832169</v>
      </c>
      <c r="F61" s="95">
        <v>-0.1909920942925562</v>
      </c>
      <c r="G61" s="110">
        <v>1.2884694436753574</v>
      </c>
      <c r="H61" s="96">
        <v>-2.4747267722107651</v>
      </c>
      <c r="I61" s="103">
        <v>-330.19101098928331</v>
      </c>
    </row>
    <row r="62" spans="1:9" ht="33.75" x14ac:dyDescent="0.25">
      <c r="A62" s="157" t="s">
        <v>88</v>
      </c>
      <c r="B62" s="70">
        <v>30.121552918556159</v>
      </c>
      <c r="C62" s="71">
        <v>21.904052759223383</v>
      </c>
      <c r="D62" s="72">
        <v>272.14115382429964</v>
      </c>
      <c r="E62" s="72">
        <v>1138.5545283665922</v>
      </c>
      <c r="F62" s="73">
        <v>-0.27281130496663225</v>
      </c>
      <c r="G62" s="74">
        <v>3.1836911189906552</v>
      </c>
      <c r="H62" s="97">
        <v>0.31862796160614337</v>
      </c>
      <c r="I62" s="76">
        <v>51.792523162575662</v>
      </c>
    </row>
    <row r="63" spans="1:9" ht="33.75" x14ac:dyDescent="0.25">
      <c r="A63" s="155" t="s">
        <v>103</v>
      </c>
      <c r="B63" s="109">
        <v>30.121552918556159</v>
      </c>
      <c r="C63" s="93">
        <v>17.04436180085149</v>
      </c>
      <c r="D63" s="94">
        <v>272.14115382429964</v>
      </c>
      <c r="E63" s="94">
        <v>2332.3211746968036</v>
      </c>
      <c r="F63" s="95">
        <v>-0.43414730817708147</v>
      </c>
      <c r="G63" s="110">
        <v>7.5702626814120215</v>
      </c>
      <c r="H63" s="96">
        <v>7.8018673255912034</v>
      </c>
      <c r="I63" s="103">
        <v>1073.1546560460345</v>
      </c>
    </row>
    <row r="64" spans="1:9" ht="33.75" x14ac:dyDescent="0.25">
      <c r="A64" s="157" t="s">
        <v>104</v>
      </c>
      <c r="B64" s="70">
        <v>29.898752704830915</v>
      </c>
      <c r="C64" s="71">
        <v>22.424479488663927</v>
      </c>
      <c r="D64" s="72">
        <v>270.94307741465525</v>
      </c>
      <c r="E64" s="72">
        <v>1045.2325930560455</v>
      </c>
      <c r="F64" s="73">
        <v>-0.24998612115880428</v>
      </c>
      <c r="G64" s="74">
        <v>2.8577571460015796</v>
      </c>
      <c r="H64" s="97">
        <v>0.14247989106928571</v>
      </c>
      <c r="I64" s="76">
        <v>27.098792966034125</v>
      </c>
    </row>
    <row r="65" spans="1:9" ht="33.75" x14ac:dyDescent="0.25">
      <c r="A65" s="155" t="s">
        <v>105</v>
      </c>
      <c r="B65" s="109">
        <v>29.432928995638417</v>
      </c>
      <c r="C65" s="93">
        <v>23.773286699776907</v>
      </c>
      <c r="D65" s="94">
        <v>268.39382426803729</v>
      </c>
      <c r="E65" s="94">
        <v>633.68163071884146</v>
      </c>
      <c r="F65" s="95">
        <v>-0.19228946927776694</v>
      </c>
      <c r="G65" s="110">
        <v>1.3610142016010085</v>
      </c>
      <c r="H65" s="96">
        <v>-2.2582887873144828</v>
      </c>
      <c r="I65" s="103">
        <v>-300.83894691217267</v>
      </c>
    </row>
    <row r="66" spans="1:9" ht="33.75" x14ac:dyDescent="0.25">
      <c r="A66" s="157" t="s">
        <v>106</v>
      </c>
      <c r="B66" s="70">
        <v>36.886559575693404</v>
      </c>
      <c r="C66" s="71">
        <v>28.062573918101421</v>
      </c>
      <c r="D66" s="72">
        <v>303.07335733925629</v>
      </c>
      <c r="E66" s="72">
        <v>1093.2187753208773</v>
      </c>
      <c r="F66" s="73">
        <v>-0.23921953576300989</v>
      </c>
      <c r="G66" s="74">
        <v>2.6071094632615388</v>
      </c>
      <c r="H66" s="97">
        <v>-1.1589555473849931</v>
      </c>
      <c r="I66" s="76">
        <v>-148.25445392074471</v>
      </c>
    </row>
    <row r="67" spans="1:9" ht="33.75" x14ac:dyDescent="0.25">
      <c r="A67" s="158" t="s">
        <v>107</v>
      </c>
      <c r="B67" s="86">
        <v>35.891564226424173</v>
      </c>
      <c r="C67" s="87">
        <v>27.15519564032709</v>
      </c>
      <c r="D67" s="88">
        <v>297.14294925699403</v>
      </c>
      <c r="E67" s="88">
        <v>1085.888801174847</v>
      </c>
      <c r="F67" s="89">
        <v>-0.24341008185051943</v>
      </c>
      <c r="G67" s="90">
        <v>2.6544323326200807</v>
      </c>
      <c r="H67" s="156">
        <v>-1.0784365023911757</v>
      </c>
      <c r="I67" s="91">
        <v>-137.40971346771266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opLeftCell="A34" workbookViewId="0">
      <selection activeCell="B43" sqref="B43"/>
    </sheetView>
  </sheetViews>
  <sheetFormatPr defaultRowHeight="15" x14ac:dyDescent="0.25"/>
  <cols>
    <col min="1" max="1" width="22.28515625" customWidth="1"/>
    <col min="4" max="4" width="9.7109375" customWidth="1"/>
    <col min="5" max="5" width="9.5703125" customWidth="1"/>
    <col min="7" max="7" width="10.28515625" bestFit="1" customWidth="1"/>
    <col min="8" max="8" width="12.7109375" bestFit="1" customWidth="1"/>
    <col min="9" max="9" width="9.42578125" bestFit="1" customWidth="1"/>
  </cols>
  <sheetData>
    <row r="1" spans="1:9" x14ac:dyDescent="0.25">
      <c r="A1" t="s">
        <v>73</v>
      </c>
    </row>
    <row r="2" spans="1:9" x14ac:dyDescent="0.25">
      <c r="A2" s="57"/>
      <c r="B2" s="55" t="s">
        <v>57</v>
      </c>
      <c r="C2" s="53" t="s">
        <v>57</v>
      </c>
      <c r="D2" s="53" t="s">
        <v>60</v>
      </c>
      <c r="E2" s="53" t="s">
        <v>60</v>
      </c>
      <c r="F2" s="53" t="s">
        <v>67</v>
      </c>
      <c r="G2" s="54" t="s">
        <v>67</v>
      </c>
      <c r="H2" s="55" t="s">
        <v>67</v>
      </c>
      <c r="I2" s="54" t="s">
        <v>67</v>
      </c>
    </row>
    <row r="3" spans="1:9" x14ac:dyDescent="0.25">
      <c r="A3" s="58"/>
      <c r="B3" s="46" t="s">
        <v>58</v>
      </c>
      <c r="C3" s="23" t="s">
        <v>59</v>
      </c>
      <c r="D3" s="23" t="s">
        <v>58</v>
      </c>
      <c r="E3" s="23" t="s">
        <v>59</v>
      </c>
      <c r="F3" s="23" t="s">
        <v>62</v>
      </c>
      <c r="G3" s="34" t="s">
        <v>63</v>
      </c>
      <c r="H3" s="46" t="s">
        <v>68</v>
      </c>
      <c r="I3" s="34" t="s">
        <v>69</v>
      </c>
    </row>
    <row r="4" spans="1:9" x14ac:dyDescent="0.25">
      <c r="A4" s="59"/>
      <c r="B4" s="61" t="s">
        <v>64</v>
      </c>
      <c r="C4" s="10" t="s">
        <v>64</v>
      </c>
      <c r="D4" s="10" t="s">
        <v>65</v>
      </c>
      <c r="E4" s="10" t="s">
        <v>65</v>
      </c>
      <c r="F4" s="9" t="s">
        <v>66</v>
      </c>
      <c r="G4" s="35" t="s">
        <v>66</v>
      </c>
      <c r="H4" s="56" t="s">
        <v>64</v>
      </c>
      <c r="I4" s="35" t="s">
        <v>70</v>
      </c>
    </row>
    <row r="5" spans="1:9" x14ac:dyDescent="0.25">
      <c r="A5" s="98" t="str">
        <f>'Scenario 0'!H$2</f>
        <v>DOE NOPR (GTI Scenario 0)</v>
      </c>
      <c r="B5" s="104">
        <f>'Scenario 0'!F$10</f>
        <v>37.875286246735115</v>
      </c>
      <c r="C5" s="105">
        <f>'Scenario 0'!G$10</f>
        <v>29.943785140135066</v>
      </c>
      <c r="D5" s="106">
        <f>'Scenario 0'!H$10</f>
        <v>317.42201272986966</v>
      </c>
      <c r="E5" s="106">
        <f>'Scenario 0'!I$10</f>
        <v>911.79071494392315</v>
      </c>
      <c r="F5" s="107">
        <f>'Scenario 0'!J$10</f>
        <v>-0.20941098781223735</v>
      </c>
      <c r="G5" s="108">
        <f>'Scenario 0'!K$10</f>
        <v>1.8724873461119065</v>
      </c>
      <c r="H5" s="100">
        <f>'Scenario 0'!L$10</f>
        <v>-2.2821061400018898</v>
      </c>
      <c r="I5" s="101">
        <f>'Scenario 0'!M$10</f>
        <v>-301.71856965097345</v>
      </c>
    </row>
    <row r="6" spans="1:9" s="77" customFormat="1" x14ac:dyDescent="0.25">
      <c r="A6" s="69" t="str">
        <f>'Scenario 1'!H$2</f>
        <v>Scenario 1 (D1)</v>
      </c>
      <c r="B6" s="70">
        <f>'Scenario 1'!F$10</f>
        <v>37.875286246735115</v>
      </c>
      <c r="C6" s="71">
        <f>'Scenario 1'!G$10</f>
        <v>27.370913834456431</v>
      </c>
      <c r="D6" s="72">
        <f>'Scenario 1'!H$10</f>
        <v>317.42201272986966</v>
      </c>
      <c r="E6" s="72">
        <f>'Scenario 1'!I$10</f>
        <v>1551.3874836666625</v>
      </c>
      <c r="F6" s="73">
        <f>'Scenario 1'!J$10</f>
        <v>-0.27734106994859137</v>
      </c>
      <c r="G6" s="74">
        <f>'Scenario 1'!K$10</f>
        <v>3.887460294024768</v>
      </c>
      <c r="H6" s="75">
        <f>'Scenario 1'!L$10</f>
        <v>1.7608996996422146</v>
      </c>
      <c r="I6" s="76">
        <f>'Scenario 1'!M$10</f>
        <v>250.04305013713019</v>
      </c>
    </row>
    <row r="7" spans="1:9" x14ac:dyDescent="0.25">
      <c r="A7" s="60" t="str">
        <f>'Scenario 2'!H$2</f>
        <v>Scenario 2 (D2)</v>
      </c>
      <c r="B7" s="63">
        <f>'Scenario 2'!F$10</f>
        <v>37.875286246735115</v>
      </c>
      <c r="C7" s="68">
        <f>'Scenario 2'!G$10</f>
        <v>30.015978574240808</v>
      </c>
      <c r="D7" s="62">
        <f>'Scenario 2'!H$10</f>
        <v>317.42201272986966</v>
      </c>
      <c r="E7" s="62">
        <f>'Scenario 2'!I$10</f>
        <v>909.68126671904895</v>
      </c>
      <c r="F7" s="66">
        <f>'Scenario 2'!J$10</f>
        <v>-0.20750490494766324</v>
      </c>
      <c r="G7" s="67">
        <f>'Scenario 2'!K$10</f>
        <v>1.865841782350488</v>
      </c>
      <c r="H7" s="64">
        <f>'Scenario 2'!L$10</f>
        <v>-2.2259987611268084</v>
      </c>
      <c r="I7" s="65">
        <f>'Scenario 2'!M$10</f>
        <v>-294.17327255639634</v>
      </c>
    </row>
    <row r="8" spans="1:9" s="77" customFormat="1" x14ac:dyDescent="0.25">
      <c r="A8" s="69" t="str">
        <f>'Scenario 3'!H$2</f>
        <v>Scenario 3 (D3)</v>
      </c>
      <c r="B8" s="70">
        <f>'Scenario 3'!F$10</f>
        <v>37.875286246735115</v>
      </c>
      <c r="C8" s="71">
        <f>'Scenario 3'!G$10</f>
        <v>28.790033756387494</v>
      </c>
      <c r="D8" s="72">
        <f>'Scenario 3'!H$10</f>
        <v>317.42201272986966</v>
      </c>
      <c r="E8" s="72">
        <f>'Scenario 3'!I$10</f>
        <v>1178.6751130250948</v>
      </c>
      <c r="F8" s="73">
        <f>'Scenario 3'!J$10</f>
        <v>-0.23987284033083126</v>
      </c>
      <c r="G8" s="74">
        <f>'Scenario 3'!K$10</f>
        <v>2.7132746493802964</v>
      </c>
      <c r="H8" s="75">
        <f>'Scenario 3'!L$10</f>
        <v>-0.6824672697970886</v>
      </c>
      <c r="I8" s="76">
        <f>'Scenario 3'!M$10</f>
        <v>-83.270108251842885</v>
      </c>
    </row>
    <row r="9" spans="1:9" x14ac:dyDescent="0.25">
      <c r="A9" s="60" t="str">
        <f>'Scenario 4'!H$2</f>
        <v>Scenario 4 (D4, D5)</v>
      </c>
      <c r="B9" s="63">
        <f>'Scenario 4'!F$10</f>
        <v>34.891640210185344</v>
      </c>
      <c r="C9" s="68">
        <f>'Scenario 4'!G$10</f>
        <v>26.662387968199727</v>
      </c>
      <c r="D9" s="62">
        <f>'Scenario 4'!H$10</f>
        <v>298.64747666926274</v>
      </c>
      <c r="E9" s="62">
        <f>'Scenario 4'!I$10</f>
        <v>972.2072809182423</v>
      </c>
      <c r="F9" s="66">
        <f>'Scenario 4'!J$10</f>
        <v>-0.23585168803796691</v>
      </c>
      <c r="G9" s="67">
        <f>'Scenario 4'!K$10</f>
        <v>2.2553674712440772</v>
      </c>
      <c r="H9" s="64">
        <f>'Scenario 4'!L$10</f>
        <v>-1.758845765876945</v>
      </c>
      <c r="I9" s="65">
        <f>'Scenario 4'!M$10</f>
        <v>-230.34412419386933</v>
      </c>
    </row>
    <row r="10" spans="1:9" s="77" customFormat="1" x14ac:dyDescent="0.25">
      <c r="A10" s="69" t="str">
        <f>'Scenario 5'!H$2</f>
        <v>Scenario 5 (D4, D6)</v>
      </c>
      <c r="B10" s="70">
        <f>'Scenario 5'!F$10</f>
        <v>33.820029138276212</v>
      </c>
      <c r="C10" s="71">
        <f>'Scenario 5'!G$10</f>
        <v>25.427413963476365</v>
      </c>
      <c r="D10" s="72">
        <f>'Scenario 5'!H$10</f>
        <v>292.3595657364134</v>
      </c>
      <c r="E10" s="72">
        <f>'Scenario 5'!I$10</f>
        <v>987.25238637953532</v>
      </c>
      <c r="F10" s="73">
        <f>'Scenario 5'!J$10</f>
        <v>-0.2481551727967439</v>
      </c>
      <c r="G10" s="74">
        <f>'Scenario 5'!K$10</f>
        <v>2.3768431140359056</v>
      </c>
      <c r="H10" s="75">
        <f>'Scenario 5'!L$10</f>
        <v>-1.7085230056934373</v>
      </c>
      <c r="I10" s="76">
        <f>'Scenario 5'!M$10</f>
        <v>-223.34026948047813</v>
      </c>
    </row>
    <row r="11" spans="1:9" x14ac:dyDescent="0.25">
      <c r="A11" s="60" t="str">
        <f>'Scenario 6'!H$2</f>
        <v>Scenario 6 (D4, D7)</v>
      </c>
      <c r="B11" s="63">
        <f>'Scenario 6'!F$10</f>
        <v>33.755519742839148</v>
      </c>
      <c r="C11" s="68">
        <f>'Scenario 6'!G$10</f>
        <v>25.547256017405495</v>
      </c>
      <c r="D11" s="62">
        <f>'Scenario 6'!H$10</f>
        <v>291.63126659106069</v>
      </c>
      <c r="E11" s="62">
        <f>'Scenario 6'!I$10</f>
        <v>966.32701725359459</v>
      </c>
      <c r="F11" s="66">
        <f>'Scenario 6'!J$10</f>
        <v>-0.24316804445515741</v>
      </c>
      <c r="G11" s="67">
        <f>'Scenario 6'!K$10</f>
        <v>2.3135233699362714</v>
      </c>
      <c r="H11" s="64">
        <f>'Scenario 6'!L$10</f>
        <v>-1.7238069958338418</v>
      </c>
      <c r="I11" s="65">
        <f>'Scenario 6'!M$10</f>
        <v>-225.60714617542271</v>
      </c>
    </row>
    <row r="12" spans="1:9" s="77" customFormat="1" x14ac:dyDescent="0.25">
      <c r="A12" s="69" t="str">
        <f>'Scenario 7'!H$2</f>
        <v>Scenario 7 (D8)</v>
      </c>
      <c r="B12" s="70">
        <f>'Scenario 7'!F$10</f>
        <v>38.174515474066453</v>
      </c>
      <c r="C12" s="71">
        <f>'Scenario 7'!G$10</f>
        <v>31.336320273696707</v>
      </c>
      <c r="D12" s="72">
        <f>'Scenario 7'!H$10</f>
        <v>318.98865010687098</v>
      </c>
      <c r="E12" s="72">
        <f>'Scenario 7'!I$10</f>
        <v>716.08259378983064</v>
      </c>
      <c r="F12" s="73">
        <f>'Scenario 7'!J$10</f>
        <v>-0.1791298492056885</v>
      </c>
      <c r="G12" s="74">
        <f>'Scenario 7'!K$10</f>
        <v>1.2448528922578312</v>
      </c>
      <c r="H12" s="75">
        <f>'Scenario 7'!L$10</f>
        <v>-3.2023992964288626</v>
      </c>
      <c r="I12" s="76">
        <f>'Scenario 7'!M$10</f>
        <v>-427.84010033932941</v>
      </c>
    </row>
    <row r="13" spans="1:9" x14ac:dyDescent="0.25">
      <c r="A13" s="60" t="str">
        <f>'Scenario 8'!H$2</f>
        <v>Scenario 8 (D1, D8)</v>
      </c>
      <c r="B13" s="63">
        <f>'Scenario 8'!F$10</f>
        <v>38.174515474066453</v>
      </c>
      <c r="C13" s="68">
        <f>'Scenario 8'!G$10</f>
        <v>28.307412034461276</v>
      </c>
      <c r="D13" s="62">
        <f>'Scenario 8'!H$10</f>
        <v>318.98865010687098</v>
      </c>
      <c r="E13" s="62">
        <f>'Scenario 8'!I$10</f>
        <v>1454.1267805397356</v>
      </c>
      <c r="F13" s="66">
        <f>'Scenario 8'!J$10</f>
        <v>-0.25847357371983709</v>
      </c>
      <c r="G13" s="67">
        <f>'Scenario 8'!K$10</f>
        <v>3.5585533530818689</v>
      </c>
      <c r="H13" s="64">
        <f>'Scenario 8'!L$10</f>
        <v>1.397490883699966</v>
      </c>
      <c r="I13" s="65">
        <f>'Scenario 8'!M$10</f>
        <v>200.02663602742427</v>
      </c>
    </row>
    <row r="14" spans="1:9" s="77" customFormat="1" x14ac:dyDescent="0.25">
      <c r="A14" s="69" t="str">
        <f>'Scenario 9'!H$2</f>
        <v>Scenario 9 (D2, D4, D6, D8)</v>
      </c>
      <c r="B14" s="70">
        <f>'Scenario 9'!F$10</f>
        <v>34.001001517738189</v>
      </c>
      <c r="C14" s="71">
        <f>'Scenario 9'!G$10</f>
        <v>25.296737401274942</v>
      </c>
      <c r="D14" s="72">
        <f>'Scenario 9'!H$10</f>
        <v>293.36120198091584</v>
      </c>
      <c r="E14" s="72">
        <f>'Scenario 9'!I$10</f>
        <v>1057.1721466188856</v>
      </c>
      <c r="F14" s="73">
        <f>'Scenario 9'!J$10</f>
        <v>-0.25600022728513649</v>
      </c>
      <c r="G14" s="74">
        <f>'Scenario 9'!K$10</f>
        <v>2.6036535829562704</v>
      </c>
      <c r="H14" s="75">
        <f>'Scenario 9'!L$10</f>
        <v>-1.3103923388279437</v>
      </c>
      <c r="I14" s="76">
        <f>'Scenario 9'!M$10</f>
        <v>-168.94571161648946</v>
      </c>
    </row>
    <row r="15" spans="1:9" x14ac:dyDescent="0.25">
      <c r="A15" s="60" t="str">
        <f>'Scenario 10'!H$2</f>
        <v>Scenario 10 (D4, D6, D8)</v>
      </c>
      <c r="B15" s="63">
        <f>'Scenario 10'!F$10</f>
        <v>34.001001517738189</v>
      </c>
      <c r="C15" s="68">
        <f>'Scenario 10'!G$10</f>
        <v>25.821880316485284</v>
      </c>
      <c r="D15" s="62">
        <f>'Scenario 10'!H$10</f>
        <v>293.36120198091584</v>
      </c>
      <c r="E15" s="62">
        <f>'Scenario 10'!I$10</f>
        <v>945.50640578613911</v>
      </c>
      <c r="F15" s="66">
        <f>'Scenario 10'!J$10</f>
        <v>-0.24055530237795758</v>
      </c>
      <c r="G15" s="67">
        <f>'Scenario 10'!K$10</f>
        <v>2.2230110846343187</v>
      </c>
      <c r="H15" s="64">
        <f>'Scenario 10'!L$10</f>
        <v>-1.9334647161106302</v>
      </c>
      <c r="I15" s="65">
        <f>'Scenario 10'!M$10</f>
        <v>-254.11169025138247</v>
      </c>
    </row>
    <row r="16" spans="1:9" s="77" customFormat="1" x14ac:dyDescent="0.25">
      <c r="A16" s="69" t="str">
        <f>'Scenario 11'!H$2</f>
        <v>Scenario 11 (D4, D5, D8)</v>
      </c>
      <c r="B16" s="70">
        <f>'Scenario 11'!F$10</f>
        <v>35.096672984358307</v>
      </c>
      <c r="C16" s="71">
        <f>'Scenario 11'!G$10</f>
        <v>27.22338985542482</v>
      </c>
      <c r="D16" s="72">
        <f>'Scenario 11'!H$10</f>
        <v>299.81054660604434</v>
      </c>
      <c r="E16" s="72">
        <f>'Scenario 11'!I$10</f>
        <v>901.09710346218753</v>
      </c>
      <c r="F16" s="73">
        <f>'Scenario 11'!J$10</f>
        <v>-0.22433132429510935</v>
      </c>
      <c r="G16" s="74">
        <f>'Scenario 11'!K$10</f>
        <v>2.0055550535593496</v>
      </c>
      <c r="H16" s="75">
        <f>'Scenario 11'!L$10</f>
        <v>-2.1445869383285396</v>
      </c>
      <c r="I16" s="76">
        <f>'Scenario 11'!M$10</f>
        <v>-283.10196628439041</v>
      </c>
    </row>
    <row r="17" spans="1:9" x14ac:dyDescent="0.25">
      <c r="A17" s="60" t="str">
        <f>'Scenario 12'!H$2</f>
        <v>Scenario 12 (D4, D7, D8)</v>
      </c>
      <c r="B17" s="63">
        <f>'Scenario 12'!F$10</f>
        <v>34.047924416349282</v>
      </c>
      <c r="C17" s="68">
        <f>'Scenario 12'!G$10</f>
        <v>26.016069535934303</v>
      </c>
      <c r="D17" s="62">
        <f>'Scenario 12'!H$10</f>
        <v>293.66977691116591</v>
      </c>
      <c r="E17" s="62">
        <f>'Scenario 12'!I$10</f>
        <v>922.98144669233943</v>
      </c>
      <c r="F17" s="66">
        <f>'Scenario 12'!J$10</f>
        <v>-0.23589851710779197</v>
      </c>
      <c r="G17" s="67">
        <f>'Scenario 12'!K$10</f>
        <v>2.1429228312164317</v>
      </c>
      <c r="H17" s="64">
        <f>'Scenario 12'!L$10</f>
        <v>-2.0173971199493295</v>
      </c>
      <c r="I17" s="65">
        <f>'Scenario 12'!M$10</f>
        <v>-265.66349955917553</v>
      </c>
    </row>
    <row r="18" spans="1:9" s="77" customFormat="1" x14ac:dyDescent="0.25">
      <c r="A18" s="69" t="str">
        <f>'Scenario 13'!H$2</f>
        <v>Scenario 13 (D1, D4, D7)</v>
      </c>
      <c r="B18" s="70">
        <f>'Scenario 13'!F$10</f>
        <v>33.970505610702752</v>
      </c>
      <c r="C18" s="71">
        <f>'Scenario 13'!G$10</f>
        <v>21.323449204542637</v>
      </c>
      <c r="D18" s="72">
        <f>'Scenario 13'!H$10</f>
        <v>292.6804497512187</v>
      </c>
      <c r="E18" s="72">
        <f>'Scenario 13'!I$10</f>
        <v>2023.882314404575</v>
      </c>
      <c r="F18" s="73">
        <f>'Scenario 13'!J$10</f>
        <v>-0.37229520664465859</v>
      </c>
      <c r="G18" s="74">
        <f>'Scenario 13'!K$10</f>
        <v>5.9149897648609437</v>
      </c>
      <c r="H18" s="75">
        <f>'Scenario 13'!L$10</f>
        <v>4.7487189972701795</v>
      </c>
      <c r="I18" s="76">
        <f>'Scenario 13'!M$10</f>
        <v>658.05021950044329</v>
      </c>
    </row>
    <row r="19" spans="1:9" x14ac:dyDescent="0.25">
      <c r="A19" s="60" t="str">
        <f>'Scenario 14'!H$2</f>
        <v>Scenario 14 (D1, D4, D7, D8)</v>
      </c>
      <c r="B19" s="63">
        <f>'Scenario 14'!F$10</f>
        <v>33.922308472728155</v>
      </c>
      <c r="C19" s="68">
        <f>'Scenario 14'!G$10</f>
        <v>21.392492129553965</v>
      </c>
      <c r="D19" s="62">
        <f>'Scenario 14'!H$10</f>
        <v>292.59961274914212</v>
      </c>
      <c r="E19" s="62">
        <f>'Scenario 14'!I$10</f>
        <v>2004.1010580096247</v>
      </c>
      <c r="F19" s="66">
        <f>'Scenario 14'!J$10</f>
        <v>-0.36936803263986406</v>
      </c>
      <c r="G19" s="67">
        <f>'Scenario 14'!K$10</f>
        <v>5.8492949774606311</v>
      </c>
      <c r="H19" s="64">
        <f>'Scenario 14'!L$10</f>
        <v>4.6656006692672705</v>
      </c>
      <c r="I19" s="65">
        <f>'Scenario 14'!M$10</f>
        <v>646.64009896213543</v>
      </c>
    </row>
    <row r="20" spans="1:9" s="77" customFormat="1" x14ac:dyDescent="0.25">
      <c r="A20" s="69" t="str">
        <f>'Scenario 15'!H$2</f>
        <v>Scenario 15 (D9)</v>
      </c>
      <c r="B20" s="70">
        <f>'Scenario 15'!F$10</f>
        <v>33.820029138276212</v>
      </c>
      <c r="C20" s="71">
        <f>'Scenario 15'!G$10</f>
        <v>26.400821756555711</v>
      </c>
      <c r="D20" s="72">
        <f>'Scenario 15'!H$10</f>
        <v>292.3595657364134</v>
      </c>
      <c r="E20" s="72">
        <f>'Scenario 15'!I$10</f>
        <v>807.61227575400881</v>
      </c>
      <c r="F20" s="73">
        <f>'Scenario 15'!J$10</f>
        <v>-0.21937318124080876</v>
      </c>
      <c r="G20" s="74">
        <f>'Scenario 15'!K$10</f>
        <v>1.7623938820669163</v>
      </c>
      <c r="H20" s="75">
        <f>'Scenario 15'!L$10</f>
        <v>-2.5707109759164721</v>
      </c>
      <c r="I20" s="76">
        <f>'Scenario 15'!M$10</f>
        <v>-341.44604474732989</v>
      </c>
    </row>
    <row r="21" spans="1:9" x14ac:dyDescent="0.25">
      <c r="A21" s="60" t="str">
        <f>'Scenario 16'!H$2</f>
        <v>Scenario 16 (D10)</v>
      </c>
      <c r="B21" s="63">
        <f>'Scenario 16'!F$10</f>
        <v>34.706107238662909</v>
      </c>
      <c r="C21" s="68">
        <f>'Scenario 16'!G$10</f>
        <v>24.378499353579837</v>
      </c>
      <c r="D21" s="62">
        <f>'Scenario 16'!H$10</f>
        <v>297.55002437597784</v>
      </c>
      <c r="E21" s="62">
        <f>'Scenario 16'!I$10</f>
        <v>1498.2060748907411</v>
      </c>
      <c r="F21" s="66">
        <f>'Scenario 16'!J$10</f>
        <v>-0.2975732142491056</v>
      </c>
      <c r="G21" s="67">
        <f>'Scenario 16'!K$10</f>
        <v>4.0351401517535752</v>
      </c>
      <c r="H21" s="64">
        <f>'Scenario 16'!L$10</f>
        <v>1.5969669331779013</v>
      </c>
      <c r="I21" s="65">
        <f>'Scenario 16'!M$10</f>
        <v>227.59553834125404</v>
      </c>
    </row>
    <row r="22" spans="1:9" s="77" customFormat="1" x14ac:dyDescent="0.25">
      <c r="A22" s="69" t="str">
        <f>'Scenario 17'!H$2</f>
        <v>Scenario 17 (D8, D9)</v>
      </c>
      <c r="B22" s="70">
        <f>'Scenario 17'!F$10</f>
        <v>34.001001517738189</v>
      </c>
      <c r="C22" s="71">
        <f>'Scenario 17'!G$10</f>
        <v>26.807428307226449</v>
      </c>
      <c r="D22" s="72">
        <f>'Scenario 17'!H$10</f>
        <v>293.36120198091584</v>
      </c>
      <c r="E22" s="72">
        <f>'Scenario 17'!I$10</f>
        <v>763.62585033729101</v>
      </c>
      <c r="F22" s="73">
        <f>'Scenario 17'!J$10</f>
        <v>-0.21156945058688584</v>
      </c>
      <c r="G22" s="74">
        <f>'Scenario 17'!K$10</f>
        <v>1.6030226396023817</v>
      </c>
      <c r="H22" s="75">
        <f>'Scenario 17'!L$10</f>
        <v>-2.8064057668561091</v>
      </c>
      <c r="I22" s="76">
        <f>'Scenario 17'!M$10</f>
        <v>-373.69046323505631</v>
      </c>
    </row>
    <row r="23" spans="1:9" x14ac:dyDescent="0.25">
      <c r="A23" s="60" t="str">
        <f>'Scenario 18'!H$2</f>
        <v>Scenario 18 (D8, D10)</v>
      </c>
      <c r="B23" s="63">
        <f>'Scenario 18'!F$10</f>
        <v>34.91359822894605</v>
      </c>
      <c r="C23" s="68">
        <f>'Scenario 18'!G$10</f>
        <v>24.865360643233984</v>
      </c>
      <c r="D23" s="62">
        <f>'Scenario 18'!H$9</f>
        <v>289.04835761411198</v>
      </c>
      <c r="E23" s="62">
        <f>'Scenario 18'!I$9</f>
        <v>1577.5780460466797</v>
      </c>
      <c r="F23" s="66">
        <f>'Scenario 18'!J$9</f>
        <v>-0.31775211110058982</v>
      </c>
      <c r="G23" s="67">
        <f>'Scenario 18'!K$9</f>
        <v>4.4578343190338847</v>
      </c>
      <c r="H23" s="64">
        <f>'Scenario 18'!L$9</f>
        <v>2.2019156300444394</v>
      </c>
      <c r="I23" s="65">
        <f>'Scenario 18'!M$9</f>
        <v>310.07506918426293</v>
      </c>
    </row>
    <row r="24" spans="1:9" s="77" customFormat="1" x14ac:dyDescent="0.25">
      <c r="A24" s="69" t="str">
        <f>'Scenario 19'!H$2</f>
        <v>Scenario 19 (D0)</v>
      </c>
      <c r="B24" s="70">
        <f>'Scenario 19'!F$9</f>
        <v>37.441146889394162</v>
      </c>
      <c r="C24" s="71">
        <f>'Scenario 19'!G$9</f>
        <v>33.052849891141371</v>
      </c>
      <c r="D24" s="72">
        <f>'Scenario 19'!H$9</f>
        <v>314.05672368099607</v>
      </c>
      <c r="E24" s="72">
        <f>'Scenario 19'!I$9</f>
        <v>304.37008045767641</v>
      </c>
      <c r="F24" s="73">
        <f>'Scenario 19'!J$9</f>
        <v>-0.11720519703139357</v>
      </c>
      <c r="G24" s="74">
        <f>'Scenario 19'!K$9</f>
        <v>-3.0843610382813826E-2</v>
      </c>
      <c r="H24" s="75">
        <f>'Scenario 19'!L$9</f>
        <v>-4.8869476061252879</v>
      </c>
      <c r="I24" s="76">
        <f>'Scenario 19'!M$9</f>
        <v>-659.1640379898671</v>
      </c>
    </row>
    <row r="25" spans="1:9" x14ac:dyDescent="0.25">
      <c r="A25" s="60" t="str">
        <f>'Scenario 20'!H$2</f>
        <v>Scenario 20 (D0, D4, D5)</v>
      </c>
      <c r="B25" s="63">
        <f>'Scenario 20'!F$9</f>
        <v>33.45488634346205</v>
      </c>
      <c r="C25" s="68">
        <f>'Scenario 20'!G$9</f>
        <v>29.511423795340416</v>
      </c>
      <c r="D25" s="62">
        <f>'Scenario 20'!H$9</f>
        <v>289.07405267568168</v>
      </c>
      <c r="E25" s="62">
        <f>'Scenario 20'!I$9</f>
        <v>281.9388605455552</v>
      </c>
      <c r="F25" s="66">
        <f>'Scenario 20'!J$9</f>
        <v>-0.11787403811916665</v>
      </c>
      <c r="G25" s="67">
        <f>'Scenario 20'!K$9</f>
        <v>-2.4682921431663767E-2</v>
      </c>
      <c r="H25" s="64">
        <f>'Scenario 20'!L$9</f>
        <v>-4.3747625689027885</v>
      </c>
      <c r="I25" s="65">
        <f>'Scenario 20'!M$9</f>
        <v>-590.06356393108399</v>
      </c>
    </row>
    <row r="26" spans="1:9" s="77" customFormat="1" x14ac:dyDescent="0.25">
      <c r="A26" s="69" t="str">
        <f>'Scenario 21'!H$2</f>
        <v>Scenario 21 (D0, D4, D6)</v>
      </c>
      <c r="B26" s="70">
        <f>'Scenario 21'!F$9</f>
        <v>32.423130417012416</v>
      </c>
      <c r="C26" s="71">
        <f>'Scenario 21'!G$9</f>
        <v>28.549074868108509</v>
      </c>
      <c r="D26" s="72">
        <f>'Scenario 21'!H$9</f>
        <v>283.00274108669737</v>
      </c>
      <c r="E26" s="72">
        <f>'Scenario 21'!I$9</f>
        <v>277.10924689350634</v>
      </c>
      <c r="F26" s="73">
        <f>'Scenario 21'!J$9</f>
        <v>-0.119484315643723</v>
      </c>
      <c r="G26" s="74">
        <f>'Scenario 21'!K$9</f>
        <v>-2.0824866114584985E-2</v>
      </c>
      <c r="H26" s="75">
        <f>'Scenario 21'!L$9</f>
        <v>-4.2858154914026105</v>
      </c>
      <c r="I26" s="76">
        <f>'Scenario 21'!M$9</f>
        <v>-578.0553062457742</v>
      </c>
    </row>
    <row r="27" spans="1:9" x14ac:dyDescent="0.25">
      <c r="A27" s="60" t="str">
        <f>'Scenario 22'!H$2</f>
        <v>Scenario 22 (D0, D4, D7)</v>
      </c>
      <c r="B27" s="63">
        <f>'Scenario 22'!F$9</f>
        <v>32.536396883803604</v>
      </c>
      <c r="C27" s="68">
        <f>'Scenario 22'!G$9</f>
        <v>28.674541115580258</v>
      </c>
      <c r="D27" s="62">
        <f>'Scenario 22'!H$9</f>
        <v>283.4566496061671</v>
      </c>
      <c r="E27" s="62">
        <f>'Scenario 22'!I$9</f>
        <v>277.54907044433867</v>
      </c>
      <c r="F27" s="66">
        <f>'Scenario 22'!J$9</f>
        <v>-0.11869340609579765</v>
      </c>
      <c r="G27" s="67">
        <f>'Scenario 22'!K$9</f>
        <v>-2.0841208594105626E-2</v>
      </c>
      <c r="H27" s="64">
        <f>'Scenario 22'!L$9</f>
        <v>-4.2726685222093908</v>
      </c>
      <c r="I27" s="65">
        <f>'Scenario 22'!M$9</f>
        <v>-576.28241803013054</v>
      </c>
    </row>
    <row r="28" spans="1:9" s="77" customFormat="1" x14ac:dyDescent="0.25">
      <c r="A28" s="69" t="str">
        <f>'Scenario 23'!H$2</f>
        <v>Scenario 23 (D1, D4, D5, D8)</v>
      </c>
      <c r="B28" s="70">
        <f>'Scenario 23'!F$9</f>
        <v>33.617929191631518</v>
      </c>
      <c r="C28" s="71">
        <f>'Scenario 23'!G$9</f>
        <v>20.727514707587531</v>
      </c>
      <c r="D28" s="72">
        <f>'Scenario 23'!H$9</f>
        <v>289.99807206983127</v>
      </c>
      <c r="E28" s="72">
        <f>'Scenario 23'!I$9</f>
        <v>2077.5592382956052</v>
      </c>
      <c r="F28" s="73">
        <f>'Scenario 23'!J$9</f>
        <v>-0.3834386826911631</v>
      </c>
      <c r="G28" s="74">
        <f>'Scenario 23'!K$9</f>
        <v>6.164045000255487</v>
      </c>
      <c r="H28" s="75">
        <f>'Scenario 23'!L$9</f>
        <v>5.0868336697927852</v>
      </c>
      <c r="I28" s="76">
        <f>'Scenario 23'!M$9</f>
        <v>704.22300653780894</v>
      </c>
    </row>
    <row r="29" spans="1:9" x14ac:dyDescent="0.25">
      <c r="A29" s="60" t="str">
        <f>'Scenario 24'!H$2</f>
        <v>Scenario 24 (D2, D4, D5, D8)</v>
      </c>
      <c r="B29" s="63">
        <f>'Scenario 24'!F$9</f>
        <v>33.617929191631518</v>
      </c>
      <c r="C29" s="68">
        <f>'Scenario 24'!G$9</f>
        <v>25.083632063534626</v>
      </c>
      <c r="D29" s="62">
        <f>'Scenario 24'!H$9</f>
        <v>289.99807206983127</v>
      </c>
      <c r="E29" s="62">
        <f>'Scenario 24'!I$9</f>
        <v>1051.4122604240167</v>
      </c>
      <c r="F29" s="66">
        <f>'Scenario 24'!J$9</f>
        <v>-0.25386147610249971</v>
      </c>
      <c r="G29" s="67">
        <f>'Scenario 24'!K$9</f>
        <v>2.6255836217105526</v>
      </c>
      <c r="H29" s="64">
        <f>'Scenario 24'!L$9</f>
        <v>-1.1507876666078793</v>
      </c>
      <c r="I29" s="65">
        <f>'Scenario 24'!M$9</f>
        <v>-147.44544796325772</v>
      </c>
    </row>
    <row r="30" spans="1:9" s="77" customFormat="1" x14ac:dyDescent="0.25">
      <c r="A30" s="69" t="str">
        <f>'Scenario 25'!H$2</f>
        <v>Scenario 25 (D3, D4, D5, D8)</v>
      </c>
      <c r="B30" s="70">
        <f>'Scenario 25'!F$9</f>
        <v>33.617929191631518</v>
      </c>
      <c r="C30" s="71">
        <f>'Scenario 25'!G$9</f>
        <v>23.174437455068134</v>
      </c>
      <c r="D30" s="72">
        <f>'Scenario 25'!H$9</f>
        <v>289.99807206983127</v>
      </c>
      <c r="E30" s="72">
        <f>'Scenario 25'!I$9</f>
        <v>1470.1607290070588</v>
      </c>
      <c r="F30" s="73">
        <f>'Scenario 25'!J$9</f>
        <v>-0.31065244016169424</v>
      </c>
      <c r="G30" s="74">
        <f>'Scenario 25'!K$9</f>
        <v>4.0695534577659034</v>
      </c>
      <c r="H30" s="75">
        <f>'Scenario 25'!L$9</f>
        <v>1.2512540651980615</v>
      </c>
      <c r="I30" s="76">
        <f>'Scenario 25'!M$9</f>
        <v>180.76321791191117</v>
      </c>
    </row>
    <row r="31" spans="1:9" s="92" customFormat="1" x14ac:dyDescent="0.25">
      <c r="A31" s="99" t="str">
        <f>'Scenario 26'!H$2</f>
        <v>Scenario 26 (D2, D8, D11)</v>
      </c>
      <c r="B31" s="109">
        <f>'Scenario 26'!F$9</f>
        <v>38.287575965161565</v>
      </c>
      <c r="C31" s="93">
        <f>'Scenario 26'!G$9</f>
        <v>29.291213847829496</v>
      </c>
      <c r="D31" s="94">
        <f>'Scenario 26'!H$9</f>
        <v>312.08609757836427</v>
      </c>
      <c r="E31" s="94">
        <f>'Scenario 26'!I$9</f>
        <v>1068.3131280239961</v>
      </c>
      <c r="F31" s="95">
        <f>'Scenario 26'!J$9</f>
        <v>-0.23496818198984423</v>
      </c>
      <c r="G31" s="110">
        <f>'Scenario 26'!K$9</f>
        <v>2.4231359112552093</v>
      </c>
      <c r="H31" s="102">
        <f>'Scenario 26'!L$9</f>
        <v>-1.7099715082757143</v>
      </c>
      <c r="I31" s="103">
        <f>'Scenario 26'!M$9</f>
        <v>-222.91112897986568</v>
      </c>
    </row>
    <row r="32" spans="1:9" s="77" customFormat="1" x14ac:dyDescent="0.25">
      <c r="A32" s="78" t="str">
        <f>'Scenario 27'!H$2</f>
        <v>Scenario 27 (D2, D8, D12)</v>
      </c>
      <c r="B32" s="79">
        <f>'Scenario 27'!F$9</f>
        <v>46.464319926417609</v>
      </c>
      <c r="C32" s="80">
        <f>'Scenario 27'!G$9</f>
        <v>36.96210523077275</v>
      </c>
      <c r="D32" s="81">
        <f>'Scenario 27'!H$9</f>
        <v>364.06002434152174</v>
      </c>
      <c r="E32" s="81">
        <f>'Scenario 27'!I$9</f>
        <v>1122.6191319932441</v>
      </c>
      <c r="F32" s="82">
        <f>'Scenario 27'!J$9</f>
        <v>-0.20450562303920239</v>
      </c>
      <c r="G32" s="83">
        <f>'Scenario 27'!K$9</f>
        <v>2.0836100009160146</v>
      </c>
      <c r="H32" s="84">
        <f>'Scenario 27'!L$9</f>
        <v>-2.2363839189005201</v>
      </c>
      <c r="I32" s="85">
        <f>'Scenario 27'!M$9</f>
        <v>-293.88061773419008</v>
      </c>
    </row>
    <row r="36" spans="1:9" x14ac:dyDescent="0.25">
      <c r="A36" t="s">
        <v>73</v>
      </c>
    </row>
    <row r="37" spans="1:9" x14ac:dyDescent="0.25">
      <c r="A37" s="57"/>
      <c r="B37" s="55" t="s">
        <v>57</v>
      </c>
      <c r="C37" s="53" t="s">
        <v>57</v>
      </c>
      <c r="D37" s="53" t="s">
        <v>60</v>
      </c>
      <c r="E37" s="53" t="s">
        <v>60</v>
      </c>
      <c r="F37" s="53" t="s">
        <v>67</v>
      </c>
      <c r="G37" s="54" t="s">
        <v>67</v>
      </c>
      <c r="H37" s="55" t="s">
        <v>67</v>
      </c>
      <c r="I37" s="54" t="s">
        <v>67</v>
      </c>
    </row>
    <row r="38" spans="1:9" x14ac:dyDescent="0.25">
      <c r="A38" s="58"/>
      <c r="B38" s="46" t="s">
        <v>58</v>
      </c>
      <c r="C38" s="23" t="s">
        <v>59</v>
      </c>
      <c r="D38" s="23" t="s">
        <v>58</v>
      </c>
      <c r="E38" s="23" t="s">
        <v>59</v>
      </c>
      <c r="F38" s="23" t="s">
        <v>62</v>
      </c>
      <c r="G38" s="34" t="s">
        <v>63</v>
      </c>
      <c r="H38" s="46" t="s">
        <v>68</v>
      </c>
      <c r="I38" s="34" t="s">
        <v>69</v>
      </c>
    </row>
    <row r="39" spans="1:9" x14ac:dyDescent="0.25">
      <c r="A39" s="58"/>
      <c r="B39" s="46" t="s">
        <v>64</v>
      </c>
      <c r="C39" s="23" t="s">
        <v>64</v>
      </c>
      <c r="D39" s="23" t="s">
        <v>65</v>
      </c>
      <c r="E39" s="23" t="s">
        <v>65</v>
      </c>
      <c r="F39" s="118" t="s">
        <v>66</v>
      </c>
      <c r="G39" s="48" t="s">
        <v>66</v>
      </c>
      <c r="H39" s="47" t="s">
        <v>64</v>
      </c>
      <c r="I39" s="48" t="s">
        <v>70</v>
      </c>
    </row>
    <row r="40" spans="1:9" x14ac:dyDescent="0.25">
      <c r="A40" s="154" t="str">
        <f>'Scenario 0'!H$2</f>
        <v>DOE NOPR (GTI Scenario 0)</v>
      </c>
      <c r="B40" s="111">
        <f>'Scenario 0'!F$10</f>
        <v>37.875286246735115</v>
      </c>
      <c r="C40" s="112">
        <f>'Scenario 0'!G$10</f>
        <v>29.943785140135066</v>
      </c>
      <c r="D40" s="113">
        <f>'Scenario 0'!H$10</f>
        <v>317.42201272986966</v>
      </c>
      <c r="E40" s="113">
        <f>'Scenario 0'!I$10</f>
        <v>911.79071494392315</v>
      </c>
      <c r="F40" s="114">
        <f>'Scenario 0'!J$10</f>
        <v>-0.20941098781223735</v>
      </c>
      <c r="G40" s="115">
        <f>'Scenario 0'!K$10</f>
        <v>1.8724873461119065</v>
      </c>
      <c r="H40" s="119">
        <f>'Scenario 0'!L$10</f>
        <v>-2.2821061400018898</v>
      </c>
      <c r="I40" s="117">
        <f>'Scenario 0'!M$10</f>
        <v>-301.71856965097345</v>
      </c>
    </row>
    <row r="41" spans="1:9" ht="33.75" x14ac:dyDescent="0.25">
      <c r="A41" s="157" t="s">
        <v>89</v>
      </c>
      <c r="B41" s="70">
        <v>37.875286246735115</v>
      </c>
      <c r="C41" s="71">
        <v>29.818719813061982</v>
      </c>
      <c r="D41" s="72">
        <v>317.42201272986966</v>
      </c>
      <c r="E41" s="72">
        <v>971.27208934336579</v>
      </c>
      <c r="F41" s="73">
        <v>-0.21271301769680001</v>
      </c>
      <c r="G41" s="74">
        <v>2.0598762858010455</v>
      </c>
      <c r="H41" s="97">
        <v>-1.7816278842467002</v>
      </c>
      <c r="I41" s="76">
        <v>-233.61725435392725</v>
      </c>
    </row>
    <row r="42" spans="1:9" ht="22.5" x14ac:dyDescent="0.25">
      <c r="A42" s="155" t="s">
        <v>90</v>
      </c>
      <c r="B42" s="109">
        <v>37.875286246735115</v>
      </c>
      <c r="C42" s="93">
        <v>26.514559684258586</v>
      </c>
      <c r="D42" s="94">
        <v>317.42201272986966</v>
      </c>
      <c r="E42" s="94">
        <v>1475.453116918188</v>
      </c>
      <c r="F42" s="95">
        <v>-0.29995090963717363</v>
      </c>
      <c r="G42" s="110">
        <v>3.6482381742498058</v>
      </c>
      <c r="H42" s="96">
        <v>1.4530726960277462E-2</v>
      </c>
      <c r="I42" s="103">
        <v>13.750420805765089</v>
      </c>
    </row>
    <row r="43" spans="1:9" ht="22.5" x14ac:dyDescent="0.25">
      <c r="A43" s="157" t="s">
        <v>91</v>
      </c>
      <c r="B43" s="70">
        <v>37.875286246735115</v>
      </c>
      <c r="C43" s="71">
        <v>30.1945977613344</v>
      </c>
      <c r="D43" s="72">
        <v>317.42201272986966</v>
      </c>
      <c r="E43" s="72">
        <v>877.35961330878899</v>
      </c>
      <c r="F43" s="73">
        <v>-0.20278892244841576</v>
      </c>
      <c r="G43" s="74">
        <v>1.7640162878540928</v>
      </c>
      <c r="H43" s="97">
        <v>-2.3773350497178711</v>
      </c>
      <c r="I43" s="76">
        <v>-314.91193611215647</v>
      </c>
    </row>
    <row r="44" spans="1:9" ht="33.75" x14ac:dyDescent="0.25">
      <c r="A44" s="155" t="s">
        <v>92</v>
      </c>
      <c r="B44" s="109">
        <v>37.875286246735115</v>
      </c>
      <c r="C44" s="93">
        <v>30.034888324117713</v>
      </c>
      <c r="D44" s="94">
        <v>317.42201272986966</v>
      </c>
      <c r="E44" s="94">
        <v>900.19956144908087</v>
      </c>
      <c r="F44" s="95">
        <v>-0.20700564139744956</v>
      </c>
      <c r="G44" s="110">
        <v>1.8359708065211047</v>
      </c>
      <c r="H44" s="96">
        <v>-2.3068969740804448</v>
      </c>
      <c r="I44" s="103">
        <v>-305.17993878702521</v>
      </c>
    </row>
    <row r="45" spans="1:9" ht="33.75" x14ac:dyDescent="0.25">
      <c r="A45" s="157" t="s">
        <v>93</v>
      </c>
      <c r="B45" s="70">
        <v>37.875286246735115</v>
      </c>
      <c r="C45" s="71">
        <v>30.194328734791242</v>
      </c>
      <c r="D45" s="72">
        <v>317.42201272986966</v>
      </c>
      <c r="E45" s="72">
        <v>852.43431431388922</v>
      </c>
      <c r="F45" s="73">
        <v>-0.20279602540577443</v>
      </c>
      <c r="G45" s="74">
        <v>1.6854921213020033</v>
      </c>
      <c r="H45" s="97">
        <v>-2.6444751320021336</v>
      </c>
      <c r="I45" s="76">
        <v>-351.19286775258502</v>
      </c>
    </row>
    <row r="46" spans="1:9" ht="22.5" x14ac:dyDescent="0.25">
      <c r="A46" s="155" t="s">
        <v>94</v>
      </c>
      <c r="B46" s="109">
        <v>37.875286246735115</v>
      </c>
      <c r="C46" s="93">
        <v>28.503813685535032</v>
      </c>
      <c r="D46" s="94">
        <v>317.42201272986966</v>
      </c>
      <c r="E46" s="94">
        <v>1130.9599040908161</v>
      </c>
      <c r="F46" s="95">
        <v>-0.24742974878527585</v>
      </c>
      <c r="G46" s="110">
        <v>2.5629536035148193</v>
      </c>
      <c r="H46" s="96">
        <v>-1.5052796504441552</v>
      </c>
      <c r="I46" s="103">
        <v>-194.72237245759629</v>
      </c>
    </row>
    <row r="47" spans="1:9" ht="33.75" x14ac:dyDescent="0.25">
      <c r="A47" s="157" t="s">
        <v>95</v>
      </c>
      <c r="B47" s="70">
        <v>37.875286246735115</v>
      </c>
      <c r="C47" s="71">
        <v>29.947079557535815</v>
      </c>
      <c r="D47" s="72">
        <v>317.42201272986966</v>
      </c>
      <c r="E47" s="72">
        <v>911.31114335228392</v>
      </c>
      <c r="F47" s="73">
        <v>-0.20932400715209692</v>
      </c>
      <c r="G47" s="74">
        <v>1.8709765133013061</v>
      </c>
      <c r="H47" s="97">
        <v>-2.2836494529300522</v>
      </c>
      <c r="I47" s="76">
        <v>-301.93158738730654</v>
      </c>
    </row>
    <row r="48" spans="1:9" ht="33.75" x14ac:dyDescent="0.25">
      <c r="A48" s="155" t="s">
        <v>96</v>
      </c>
      <c r="B48" s="109">
        <v>36.571991165432927</v>
      </c>
      <c r="C48" s="93">
        <v>29.82046307602976</v>
      </c>
      <c r="D48" s="94">
        <v>313.35089163924874</v>
      </c>
      <c r="E48" s="94">
        <v>823.97946153892394</v>
      </c>
      <c r="F48" s="95">
        <v>-0.18460925627108232</v>
      </c>
      <c r="G48" s="110">
        <v>1.6295743319203515</v>
      </c>
      <c r="H48" s="96">
        <v>-1.8924459591990912</v>
      </c>
      <c r="I48" s="103">
        <v>-250.02068850813782</v>
      </c>
    </row>
    <row r="49" spans="1:9" x14ac:dyDescent="0.25">
      <c r="A49" s="170" t="s">
        <v>97</v>
      </c>
      <c r="B49" s="70">
        <v>36.571991165432927</v>
      </c>
      <c r="C49" s="71">
        <v>30.079599215987205</v>
      </c>
      <c r="D49" s="72">
        <v>313.35089163924874</v>
      </c>
      <c r="E49" s="72">
        <v>767.54988483193131</v>
      </c>
      <c r="F49" s="73">
        <v>-0.17752361144564077</v>
      </c>
      <c r="G49" s="74">
        <v>1.4494900295850695</v>
      </c>
      <c r="H49" s="97">
        <v>-2.2141149000445308</v>
      </c>
      <c r="I49" s="76">
        <v>-293.97628046636066</v>
      </c>
    </row>
    <row r="50" spans="1:9" x14ac:dyDescent="0.25">
      <c r="A50" s="169" t="s">
        <v>98</v>
      </c>
      <c r="B50" s="86">
        <v>36.571991165432927</v>
      </c>
      <c r="C50" s="87">
        <v>27.114001162416304</v>
      </c>
      <c r="D50" s="88">
        <v>313.35089163924874</v>
      </c>
      <c r="E50" s="88">
        <v>1252.5445722579004</v>
      </c>
      <c r="F50" s="89">
        <v>-0.25861293579104094</v>
      </c>
      <c r="G50" s="90">
        <v>2.9972586824482903</v>
      </c>
      <c r="H50" s="156">
        <v>-0.2543299613880734</v>
      </c>
      <c r="I50" s="91">
        <v>-24.736918823924043</v>
      </c>
    </row>
    <row r="53" spans="1:9" x14ac:dyDescent="0.25">
      <c r="A53" t="s">
        <v>73</v>
      </c>
    </row>
    <row r="54" spans="1:9" x14ac:dyDescent="0.25">
      <c r="A54" s="57"/>
      <c r="B54" s="55" t="s">
        <v>57</v>
      </c>
      <c r="C54" s="53" t="s">
        <v>57</v>
      </c>
      <c r="D54" s="53" t="s">
        <v>60</v>
      </c>
      <c r="E54" s="53" t="s">
        <v>60</v>
      </c>
      <c r="F54" s="53" t="s">
        <v>67</v>
      </c>
      <c r="G54" s="54" t="s">
        <v>67</v>
      </c>
      <c r="H54" s="53" t="s">
        <v>67</v>
      </c>
      <c r="I54" s="54" t="s">
        <v>67</v>
      </c>
    </row>
    <row r="55" spans="1:9" x14ac:dyDescent="0.25">
      <c r="A55" s="58"/>
      <c r="B55" s="46" t="s">
        <v>58</v>
      </c>
      <c r="C55" s="23" t="s">
        <v>59</v>
      </c>
      <c r="D55" s="23" t="s">
        <v>58</v>
      </c>
      <c r="E55" s="23" t="s">
        <v>59</v>
      </c>
      <c r="F55" s="23" t="s">
        <v>62</v>
      </c>
      <c r="G55" s="34" t="s">
        <v>63</v>
      </c>
      <c r="H55" s="23" t="s">
        <v>68</v>
      </c>
      <c r="I55" s="34" t="s">
        <v>69</v>
      </c>
    </row>
    <row r="56" spans="1:9" x14ac:dyDescent="0.25">
      <c r="A56" s="58"/>
      <c r="B56" s="46" t="s">
        <v>64</v>
      </c>
      <c r="C56" s="23" t="s">
        <v>64</v>
      </c>
      <c r="D56" s="23" t="s">
        <v>65</v>
      </c>
      <c r="E56" s="23" t="s">
        <v>65</v>
      </c>
      <c r="F56" s="118" t="s">
        <v>66</v>
      </c>
      <c r="G56" s="48" t="s">
        <v>66</v>
      </c>
      <c r="H56" s="118" t="s">
        <v>64</v>
      </c>
      <c r="I56" s="48" t="s">
        <v>70</v>
      </c>
    </row>
    <row r="57" spans="1:9" x14ac:dyDescent="0.25">
      <c r="A57" s="154" t="str">
        <f>'Scenario 0'!H$2</f>
        <v>DOE NOPR (GTI Scenario 0)</v>
      </c>
      <c r="B57" s="111">
        <f>'Scenario 0'!F$10</f>
        <v>37.875286246735115</v>
      </c>
      <c r="C57" s="112">
        <f>'Scenario 0'!G$10</f>
        <v>29.943785140135066</v>
      </c>
      <c r="D57" s="113">
        <f>'Scenario 0'!H$10</f>
        <v>317.42201272986966</v>
      </c>
      <c r="E57" s="113">
        <f>'Scenario 0'!I$10</f>
        <v>911.79071494392315</v>
      </c>
      <c r="F57" s="114">
        <f>'Scenario 0'!J$10</f>
        <v>-0.20941098781223735</v>
      </c>
      <c r="G57" s="115">
        <f>'Scenario 0'!K$10</f>
        <v>1.8724873461119065</v>
      </c>
      <c r="H57" s="119">
        <f>'Scenario 0'!L$10</f>
        <v>-2.2821061400018898</v>
      </c>
      <c r="I57" s="117">
        <f>'Scenario 0'!M$10</f>
        <v>-301.71856965097345</v>
      </c>
    </row>
    <row r="58" spans="1:9" ht="33.75" x14ac:dyDescent="0.25">
      <c r="A58" s="157" t="s">
        <v>99</v>
      </c>
      <c r="B58" s="70">
        <v>33.279381552760555</v>
      </c>
      <c r="C58" s="71">
        <v>26.24441831985337</v>
      </c>
      <c r="D58" s="72">
        <v>292.59896096845932</v>
      </c>
      <c r="E58" s="72">
        <v>896.34343904957109</v>
      </c>
      <c r="F58" s="73">
        <v>-0.21139104468495232</v>
      </c>
      <c r="G58" s="74">
        <v>2.0633855844286213</v>
      </c>
      <c r="H58" s="97">
        <v>-1.2045040830625142</v>
      </c>
      <c r="I58" s="76">
        <v>-156.29512410741961</v>
      </c>
    </row>
    <row r="59" spans="1:9" ht="33.75" x14ac:dyDescent="0.25">
      <c r="A59" s="155" t="s">
        <v>100</v>
      </c>
      <c r="B59" s="109">
        <v>33.279381552760555</v>
      </c>
      <c r="C59" s="93">
        <v>23.362147892853244</v>
      </c>
      <c r="D59" s="94">
        <v>292.59896096845932</v>
      </c>
      <c r="E59" s="94">
        <v>1602.5499776373033</v>
      </c>
      <c r="F59" s="95">
        <v>-0.29799933764348058</v>
      </c>
      <c r="G59" s="110">
        <v>4.4769503361635312</v>
      </c>
      <c r="H59" s="96">
        <v>3.2143718038944797</v>
      </c>
      <c r="I59" s="103">
        <v>446.8354302301243</v>
      </c>
    </row>
    <row r="60" spans="1:9" ht="33.75" x14ac:dyDescent="0.25">
      <c r="A60" s="157" t="s">
        <v>101</v>
      </c>
      <c r="B60" s="70">
        <v>33.10033055999665</v>
      </c>
      <c r="C60" s="71">
        <v>26.591808197016178</v>
      </c>
      <c r="D60" s="72">
        <v>291.61258448501275</v>
      </c>
      <c r="E60" s="72">
        <v>834.02487212098663</v>
      </c>
      <c r="F60" s="73">
        <v>-0.19663013187083805</v>
      </c>
      <c r="G60" s="74">
        <v>1.8600441698833843</v>
      </c>
      <c r="H60" s="97">
        <v>-1.2872975806562952</v>
      </c>
      <c r="I60" s="76">
        <v>-168.08532113542344</v>
      </c>
    </row>
    <row r="61" spans="1:9" ht="22.5" x14ac:dyDescent="0.25">
      <c r="A61" s="155" t="s">
        <v>102</v>
      </c>
      <c r="B61" s="109">
        <v>32.085261237636402</v>
      </c>
      <c r="C61" s="93">
        <v>26.600279169819743</v>
      </c>
      <c r="D61" s="94">
        <v>285.70441978179099</v>
      </c>
      <c r="E61" s="94">
        <v>594.3210724291298</v>
      </c>
      <c r="F61" s="95">
        <v>-0.17095020754834026</v>
      </c>
      <c r="G61" s="110">
        <v>1.0801955842441893</v>
      </c>
      <c r="H61" s="96">
        <v>-2.674622763512033</v>
      </c>
      <c r="I61" s="103">
        <v>-357.56375101981826</v>
      </c>
    </row>
    <row r="62" spans="1:9" ht="33.75" x14ac:dyDescent="0.25">
      <c r="A62" s="157" t="s">
        <v>88</v>
      </c>
      <c r="B62" s="70">
        <v>32.428517503145137</v>
      </c>
      <c r="C62" s="71">
        <v>22.913066666340068</v>
      </c>
      <c r="D62" s="72">
        <v>288.64948704877071</v>
      </c>
      <c r="E62" s="72">
        <v>1340.2799306524453</v>
      </c>
      <c r="F62" s="73">
        <v>-0.2934284873146667</v>
      </c>
      <c r="G62" s="74">
        <v>3.6432784078566174</v>
      </c>
      <c r="H62" s="97">
        <v>0.88677034239568719</v>
      </c>
      <c r="I62" s="76">
        <v>130.29939198939792</v>
      </c>
    </row>
    <row r="63" spans="1:9" ht="33.75" x14ac:dyDescent="0.25">
      <c r="A63" s="155" t="s">
        <v>103</v>
      </c>
      <c r="B63" s="109">
        <v>32.428517503145137</v>
      </c>
      <c r="C63" s="93">
        <v>20.524520362096677</v>
      </c>
      <c r="D63" s="94">
        <v>288.64948704877071</v>
      </c>
      <c r="E63" s="94">
        <v>1949.1610224431815</v>
      </c>
      <c r="F63" s="95">
        <v>-0.36708422270287039</v>
      </c>
      <c r="G63" s="110">
        <v>5.7526917936765569</v>
      </c>
      <c r="H63" s="96">
        <v>4.8018525956946689</v>
      </c>
      <c r="I63" s="103">
        <v>664.49619272935001</v>
      </c>
    </row>
    <row r="64" spans="1:9" ht="33.75" x14ac:dyDescent="0.25">
      <c r="A64" s="157" t="s">
        <v>104</v>
      </c>
      <c r="B64" s="70">
        <v>32.422351031454561</v>
      </c>
      <c r="C64" s="71">
        <v>26.395240012254309</v>
      </c>
      <c r="D64" s="72">
        <v>288.47769842271623</v>
      </c>
      <c r="E64" s="72">
        <v>699.90683262250445</v>
      </c>
      <c r="F64" s="73">
        <v>-0.18589370688612453</v>
      </c>
      <c r="G64" s="74">
        <v>1.4262077673571392</v>
      </c>
      <c r="H64" s="97">
        <v>-2.1648469491308537</v>
      </c>
      <c r="I64" s="76">
        <v>-287.76735869594484</v>
      </c>
    </row>
    <row r="65" spans="1:9" ht="33.75" x14ac:dyDescent="0.25">
      <c r="A65" s="155" t="s">
        <v>105</v>
      </c>
      <c r="B65" s="109">
        <v>32.097064224299949</v>
      </c>
      <c r="C65" s="93">
        <v>26.145316901574684</v>
      </c>
      <c r="D65" s="94">
        <v>286.21465941757799</v>
      </c>
      <c r="E65" s="94">
        <v>667.50341336099473</v>
      </c>
      <c r="F65" s="95">
        <v>-0.18542964805545467</v>
      </c>
      <c r="G65" s="110">
        <v>1.3321775855901521</v>
      </c>
      <c r="H65" s="96">
        <v>-2.4053793103256034</v>
      </c>
      <c r="I65" s="103">
        <v>-320.51300820688584</v>
      </c>
    </row>
    <row r="66" spans="1:9" ht="33.75" x14ac:dyDescent="0.25">
      <c r="A66" s="157" t="s">
        <v>106</v>
      </c>
      <c r="B66" s="70">
        <v>39.09553616407559</v>
      </c>
      <c r="C66" s="71">
        <v>25.580395995446846</v>
      </c>
      <c r="D66" s="72">
        <v>316.95918983404061</v>
      </c>
      <c r="E66" s="72">
        <v>1718.2760775552722</v>
      </c>
      <c r="F66" s="73">
        <v>-0.34569522494610627</v>
      </c>
      <c r="G66" s="74">
        <v>4.4211271755678041</v>
      </c>
      <c r="H66" s="97">
        <v>0.27080423369855389</v>
      </c>
      <c r="I66" s="76">
        <v>50.789149958245389</v>
      </c>
    </row>
    <row r="67" spans="1:9" ht="33.75" x14ac:dyDescent="0.25">
      <c r="A67" s="158" t="s">
        <v>107</v>
      </c>
      <c r="B67" s="86">
        <v>38.187989743932377</v>
      </c>
      <c r="C67" s="87">
        <v>24.562737030636576</v>
      </c>
      <c r="D67" s="88">
        <v>311.17880220708105</v>
      </c>
      <c r="E67" s="88">
        <v>1724.124684474333</v>
      </c>
      <c r="F67" s="89">
        <v>-0.35679418593801976</v>
      </c>
      <c r="G67" s="90">
        <v>4.5406238222068049</v>
      </c>
      <c r="H67" s="156">
        <v>0.27527998575153489</v>
      </c>
      <c r="I67" s="91">
        <v>51.511163962101591</v>
      </c>
    </row>
  </sheetData>
  <pageMargins left="0.7" right="0.7" top="0.75" bottom="0.75" header="0.3" footer="0.3"/>
  <ignoredErrors>
    <ignoredError sqref="B14 C14:I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tabSelected="1" topLeftCell="A16" workbookViewId="0">
      <selection activeCell="L29" sqref="L29"/>
    </sheetView>
  </sheetViews>
  <sheetFormatPr defaultRowHeight="15" x14ac:dyDescent="0.25"/>
  <cols>
    <col min="1" max="1" width="22.28515625" customWidth="1"/>
    <col min="4" max="4" width="9.7109375" customWidth="1"/>
    <col min="5" max="5" width="9.5703125" customWidth="1"/>
    <col min="7" max="7" width="10.28515625" bestFit="1" customWidth="1"/>
    <col min="8" max="8" width="12.7109375" bestFit="1" customWidth="1"/>
    <col min="9" max="9" width="9.42578125" bestFit="1" customWidth="1"/>
  </cols>
  <sheetData>
    <row r="1" spans="1:9" x14ac:dyDescent="0.25">
      <c r="A1" t="s">
        <v>74</v>
      </c>
    </row>
    <row r="2" spans="1:9" x14ac:dyDescent="0.25">
      <c r="A2" s="57"/>
      <c r="B2" s="55" t="s">
        <v>57</v>
      </c>
      <c r="C2" s="53" t="s">
        <v>57</v>
      </c>
      <c r="D2" s="53" t="s">
        <v>60</v>
      </c>
      <c r="E2" s="53" t="s">
        <v>60</v>
      </c>
      <c r="F2" s="53" t="s">
        <v>67</v>
      </c>
      <c r="G2" s="54" t="s">
        <v>67</v>
      </c>
      <c r="H2" s="55" t="s">
        <v>67</v>
      </c>
      <c r="I2" s="54" t="s">
        <v>67</v>
      </c>
    </row>
    <row r="3" spans="1:9" x14ac:dyDescent="0.25">
      <c r="A3" s="58"/>
      <c r="B3" s="46" t="s">
        <v>58</v>
      </c>
      <c r="C3" s="23" t="s">
        <v>59</v>
      </c>
      <c r="D3" s="23" t="s">
        <v>58</v>
      </c>
      <c r="E3" s="23" t="s">
        <v>59</v>
      </c>
      <c r="F3" s="23" t="s">
        <v>62</v>
      </c>
      <c r="G3" s="34" t="s">
        <v>63</v>
      </c>
      <c r="H3" s="46" t="s">
        <v>68</v>
      </c>
      <c r="I3" s="34" t="s">
        <v>69</v>
      </c>
    </row>
    <row r="4" spans="1:9" x14ac:dyDescent="0.25">
      <c r="A4" s="59"/>
      <c r="B4" s="61" t="s">
        <v>64</v>
      </c>
      <c r="C4" s="10" t="s">
        <v>64</v>
      </c>
      <c r="D4" s="10" t="s">
        <v>65</v>
      </c>
      <c r="E4" s="10" t="s">
        <v>65</v>
      </c>
      <c r="F4" s="9" t="s">
        <v>66</v>
      </c>
      <c r="G4" s="35" t="s">
        <v>66</v>
      </c>
      <c r="H4" s="56" t="s">
        <v>64</v>
      </c>
      <c r="I4" s="35" t="s">
        <v>70</v>
      </c>
    </row>
    <row r="5" spans="1:9" x14ac:dyDescent="0.25">
      <c r="A5" s="98" t="str">
        <f>'Scenario 0'!H$17</f>
        <v>DOE NOPR (GTI Scenario 0)</v>
      </c>
      <c r="B5" s="104">
        <f>'Scenario 0'!F$11</f>
        <v>39.44952554725365</v>
      </c>
      <c r="C5" s="105">
        <f>'Scenario 0'!G$11</f>
        <v>31.123564293759703</v>
      </c>
      <c r="D5" s="106">
        <f>'Scenario 0'!H$11</f>
        <v>322.71264079135506</v>
      </c>
      <c r="E5" s="106">
        <f>'Scenario 0'!I$11</f>
        <v>952.35550913467239</v>
      </c>
      <c r="F5" s="107">
        <f>'Scenario 0'!J$11</f>
        <v>-0.21105352061892096</v>
      </c>
      <c r="G5" s="108">
        <f>'Scenario 0'!K$11</f>
        <v>1.9510945304135245</v>
      </c>
      <c r="H5" s="100">
        <f>'Scenario 0'!L$11</f>
        <v>-2.334427300079235</v>
      </c>
      <c r="I5" s="101">
        <f>'Scenario 0'!M$11</f>
        <v>-308.41557369242696</v>
      </c>
    </row>
    <row r="6" spans="1:9" s="77" customFormat="1" x14ac:dyDescent="0.25">
      <c r="A6" s="69" t="str">
        <f>'Scenario 1'!H$2</f>
        <v>Scenario 1 (D1)</v>
      </c>
      <c r="B6" s="70">
        <f>'Scenario 1'!F$11</f>
        <v>39.44952554725365</v>
      </c>
      <c r="C6" s="71">
        <f>'Scenario 1'!G$11</f>
        <v>28.894984798299898</v>
      </c>
      <c r="D6" s="72">
        <f>'Scenario 1'!H$11</f>
        <v>324.60428836404509</v>
      </c>
      <c r="E6" s="72">
        <f>'Scenario 1'!I$11</f>
        <v>1514.1032413193757</v>
      </c>
      <c r="F6" s="73">
        <f>'Scenario 1'!J$11</f>
        <v>-0.26754544199299057</v>
      </c>
      <c r="G6" s="74">
        <f>'Scenario 1'!K$11</f>
        <v>3.6644585287219082</v>
      </c>
      <c r="H6" s="75">
        <f>'Scenario 1'!L$11</f>
        <v>1.2301637504413279</v>
      </c>
      <c r="I6" s="76">
        <f>'Scenario 1'!M$11</f>
        <v>178.01398750084923</v>
      </c>
    </row>
    <row r="7" spans="1:9" x14ac:dyDescent="0.25">
      <c r="A7" s="60" t="str">
        <f>'Scenario 2'!H$2</f>
        <v>Scenario 2 (D2)</v>
      </c>
      <c r="B7" s="63">
        <f>'Scenario 2'!F$11</f>
        <v>39.44952554725365</v>
      </c>
      <c r="C7" s="68">
        <f>'Scenario 2'!G$11</f>
        <v>31.066328899866502</v>
      </c>
      <c r="D7" s="62">
        <f>'Scenario 2'!H$11</f>
        <v>322.71264079135506</v>
      </c>
      <c r="E7" s="62">
        <f>'Scenario 2'!I$11</f>
        <v>975.45872785910433</v>
      </c>
      <c r="F7" s="66">
        <f>'Scenario 2'!J$11</f>
        <v>-0.21250437188010135</v>
      </c>
      <c r="G7" s="67">
        <f>'Scenario 2'!K$11</f>
        <v>2.0226852145211516</v>
      </c>
      <c r="H7" s="64">
        <f>'Scenario 2'!L$11</f>
        <v>-2.1494739783387082</v>
      </c>
      <c r="I7" s="65">
        <f>'Scenario 2'!M$11</f>
        <v>-283.23709656940332</v>
      </c>
    </row>
    <row r="8" spans="1:9" s="77" customFormat="1" x14ac:dyDescent="0.25">
      <c r="A8" s="69" t="str">
        <f>'Scenario 3'!H$2</f>
        <v>Scenario 3 (D3)</v>
      </c>
      <c r="B8" s="70">
        <f>'Scenario 3'!F$11</f>
        <v>39.44952554725365</v>
      </c>
      <c r="C8" s="71">
        <f>'Scenario 3'!G$11</f>
        <v>29.97983313702516</v>
      </c>
      <c r="D8" s="72">
        <f>'Scenario 3'!H$11</f>
        <v>322.71264079135506</v>
      </c>
      <c r="E8" s="72">
        <f>'Scenario 3'!I$11</f>
        <v>1220.4721767862757</v>
      </c>
      <c r="F8" s="73">
        <f>'Scenario 3'!J$11</f>
        <v>-0.24004578708774202</v>
      </c>
      <c r="G8" s="74">
        <f>'Scenario 3'!K$11</f>
        <v>2.7819162391452568</v>
      </c>
      <c r="H8" s="75">
        <f>'Scenario 3'!L$11</f>
        <v>-0.71067387288015915</v>
      </c>
      <c r="I8" s="76">
        <f>'Scenario 3'!M$11</f>
        <v>-86.702418966973255</v>
      </c>
    </row>
    <row r="9" spans="1:9" x14ac:dyDescent="0.25">
      <c r="A9" s="60" t="str">
        <f>'Scenario 4'!H$2</f>
        <v>Scenario 4 (D4, D5)</v>
      </c>
      <c r="B9" s="63">
        <f>'Scenario 4'!F$11</f>
        <v>39.672516123796072</v>
      </c>
      <c r="C9" s="68">
        <f>'Scenario 4'!G$11</f>
        <v>31.049711315699113</v>
      </c>
      <c r="D9" s="62">
        <f>'Scenario 4'!H$11</f>
        <v>323.59535413435981</v>
      </c>
      <c r="E9" s="62">
        <f>'Scenario 4'!I$11</f>
        <v>1004.6084819409909</v>
      </c>
      <c r="F9" s="66">
        <f>'Scenario 4'!J$11</f>
        <v>-0.21734958229495538</v>
      </c>
      <c r="G9" s="67">
        <f>'Scenario 4'!K$11</f>
        <v>2.1045207204175993</v>
      </c>
      <c r="H9" s="64">
        <f>'Scenario 4'!L$11</f>
        <v>-2.1080237999186746</v>
      </c>
      <c r="I9" s="65">
        <f>'Scenario 4'!M$11</f>
        <v>-277.35921895941124</v>
      </c>
    </row>
    <row r="10" spans="1:9" s="77" customFormat="1" x14ac:dyDescent="0.25">
      <c r="A10" s="69" t="str">
        <f>'Scenario 5'!H$2</f>
        <v>Scenario 5 (D4, D6)</v>
      </c>
      <c r="B10" s="70">
        <f>'Scenario 5'!F$11</f>
        <v>37.167450260964614</v>
      </c>
      <c r="C10" s="71">
        <f>'Scenario 5'!G$11</f>
        <v>28.365884774189418</v>
      </c>
      <c r="D10" s="72">
        <f>'Scenario 5'!H$11</f>
        <v>308.51081075821776</v>
      </c>
      <c r="E10" s="72">
        <f>'Scenario 5'!I$11</f>
        <v>1034.2372439354367</v>
      </c>
      <c r="F10" s="73">
        <f>'Scenario 5'!J$11</f>
        <v>-0.23680842847643774</v>
      </c>
      <c r="G10" s="74">
        <f>'Scenario 5'!K$11</f>
        <v>2.3523533304833721</v>
      </c>
      <c r="H10" s="75">
        <f>'Scenario 5'!L$11</f>
        <v>-1.8241784054046972</v>
      </c>
      <c r="I10" s="76">
        <f>'Scenario 5'!M$11</f>
        <v>-238.62389271627762</v>
      </c>
    </row>
    <row r="11" spans="1:9" x14ac:dyDescent="0.25">
      <c r="A11" s="60" t="str">
        <f>'Scenario 6'!H$2</f>
        <v>Scenario 6 (D4, D7)</v>
      </c>
      <c r="B11" s="63">
        <f>'Scenario 6'!F$11</f>
        <v>37.688999937066235</v>
      </c>
      <c r="C11" s="68">
        <f>'Scenario 6'!G$11</f>
        <v>29.01551219443849</v>
      </c>
      <c r="D11" s="62">
        <f>'Scenario 6'!H$11</f>
        <v>311.74667285329247</v>
      </c>
      <c r="E11" s="62">
        <f>'Scenario 6'!I$11</f>
        <v>1021.2428964587866</v>
      </c>
      <c r="F11" s="66">
        <f>'Scenario 6'!J$11</f>
        <v>-0.23013313585159836</v>
      </c>
      <c r="G11" s="67">
        <f>'Scenario 6'!K$11</f>
        <v>2.2758742446607667</v>
      </c>
      <c r="H11" s="64">
        <f>'Scenario 6'!L$11</f>
        <v>-1.8583320690295295</v>
      </c>
      <c r="I11" s="65">
        <f>'Scenario 6'!M$11</f>
        <v>-243.39518904389001</v>
      </c>
    </row>
    <row r="12" spans="1:9" s="77" customFormat="1" x14ac:dyDescent="0.25">
      <c r="A12" s="69" t="str">
        <f>'Scenario 7'!H$2</f>
        <v>Scenario 7 (D8)</v>
      </c>
      <c r="B12" s="70">
        <f>'Scenario 7'!F$11</f>
        <v>39.907202171814056</v>
      </c>
      <c r="C12" s="71">
        <f>'Scenario 7'!G$11</f>
        <v>32.433270410034538</v>
      </c>
      <c r="D12" s="72">
        <f>'Scenario 7'!H$11</f>
        <v>325.27042538636897</v>
      </c>
      <c r="E12" s="72">
        <f>'Scenario 7'!I$11</f>
        <v>786.67435855000474</v>
      </c>
      <c r="F12" s="73">
        <f>'Scenario 7'!J$11</f>
        <v>-0.18728277992533038</v>
      </c>
      <c r="G12" s="74">
        <f>'Scenario 7'!K$11</f>
        <v>1.418524086890353</v>
      </c>
      <c r="H12" s="75">
        <f>'Scenario 7'!L$11</f>
        <v>-3.2068581931899161</v>
      </c>
      <c r="I12" s="76">
        <f>'Scenario 7'!M$11</f>
        <v>-427.78665016166281</v>
      </c>
    </row>
    <row r="13" spans="1:9" x14ac:dyDescent="0.25">
      <c r="A13" s="60" t="str">
        <f>'Scenario 8'!H$2</f>
        <v>Scenario 8 (D1, D8)</v>
      </c>
      <c r="B13" s="63">
        <f>'Scenario 8'!F$11</f>
        <v>39.907202171814056</v>
      </c>
      <c r="C13" s="68">
        <f>'Scenario 8'!G$11</f>
        <v>29.745401865062082</v>
      </c>
      <c r="D13" s="62">
        <f>'Scenario 8'!H$11</f>
        <v>325.27042538636897</v>
      </c>
      <c r="E13" s="62">
        <f>'Scenario 8'!I$11</f>
        <v>1445.5040851462661</v>
      </c>
      <c r="F13" s="66">
        <f>'Scenario 8'!J$11</f>
        <v>-0.25463574878043249</v>
      </c>
      <c r="G13" s="67">
        <f>'Scenario 8'!K$11</f>
        <v>3.4440071163224868</v>
      </c>
      <c r="H13" s="64">
        <f>'Scenario 8'!L$11</f>
        <v>0.9167060731647787</v>
      </c>
      <c r="I13" s="65">
        <f>'Scenario 8'!M$11</f>
        <v>135.03509619835017</v>
      </c>
    </row>
    <row r="14" spans="1:9" s="77" customFormat="1" x14ac:dyDescent="0.25">
      <c r="A14" s="69" t="str">
        <f>'Scenario 9'!H$2</f>
        <v>Scenario 9 (D2, D4, D6, D8)</v>
      </c>
      <c r="B14" s="70">
        <f>'Scenario 9'!F$11</f>
        <v>37.167450260964614</v>
      </c>
      <c r="C14" s="71">
        <f>'Scenario 9'!G$11</f>
        <v>27.831698981172472</v>
      </c>
      <c r="D14" s="72">
        <f>'Scenario 9'!H$11</f>
        <v>308.51081075821776</v>
      </c>
      <c r="E14" s="72">
        <f>'Scenario 9'!I$11</f>
        <v>1156.0239299054238</v>
      </c>
      <c r="F14" s="73">
        <f>'Scenario 9'!J$11</f>
        <v>-0.25118083737901931</v>
      </c>
      <c r="G14" s="74">
        <f>'Scenario 9'!K$11</f>
        <v>2.7471099539892894</v>
      </c>
      <c r="H14" s="75">
        <f>'Scenario 9'!L$11</f>
        <v>-1.1026093099870451</v>
      </c>
      <c r="I14" s="76">
        <f>'Scenario 9'!M$11</f>
        <v>-140.07136288940706</v>
      </c>
    </row>
    <row r="15" spans="1:9" x14ac:dyDescent="0.25">
      <c r="A15" s="60" t="str">
        <f>'Scenario 10'!H$2</f>
        <v>Scenario 10 (D4, D6, D8)</v>
      </c>
      <c r="B15" s="63">
        <f>'Scenario 10'!F$11</f>
        <v>37.380803436536226</v>
      </c>
      <c r="C15" s="68">
        <f>'Scenario 10'!G$11</f>
        <v>28.828235043164362</v>
      </c>
      <c r="D15" s="62">
        <f>'Scenario 10'!H$11</f>
        <v>309.61621239006308</v>
      </c>
      <c r="E15" s="62">
        <f>'Scenario 10'!I$11</f>
        <v>991.3473863071747</v>
      </c>
      <c r="F15" s="66">
        <f>'Scenario 10'!J$11</f>
        <v>-0.22879573489885269</v>
      </c>
      <c r="G15" s="67">
        <f>'Scenario 10'!K$11</f>
        <v>2.2018587743016758</v>
      </c>
      <c r="H15" s="64">
        <f>'Scenario 10'!L$11</f>
        <v>-2.0237788043779084</v>
      </c>
      <c r="I15" s="65">
        <f>'Scenario 10'!M$11</f>
        <v>-265.99042695018375</v>
      </c>
    </row>
    <row r="16" spans="1:9" s="77" customFormat="1" x14ac:dyDescent="0.25">
      <c r="A16" s="69" t="str">
        <f>'Scenario 11'!H$2</f>
        <v>Scenario 11 (D4, D5, D8)</v>
      </c>
      <c r="B16" s="70">
        <f>'Scenario 11'!F$11</f>
        <v>39.933696355248529</v>
      </c>
      <c r="C16" s="71">
        <f>'Scenario 11'!G$11</f>
        <v>31.626835871230931</v>
      </c>
      <c r="D16" s="72">
        <f>'Scenario 11'!H$11</f>
        <v>324.99432671025897</v>
      </c>
      <c r="E16" s="72">
        <f>'Scenario 11'!I$11</f>
        <v>945.03954900755798</v>
      </c>
      <c r="F16" s="73">
        <f>'Scenario 11'!J$11</f>
        <v>-0.20801631810188836</v>
      </c>
      <c r="G16" s="74">
        <f>'Scenario 11'!K$11</f>
        <v>1.9078647574364758</v>
      </c>
      <c r="H16" s="75">
        <f>'Scenario 11'!L$11</f>
        <v>-2.4163585477669098</v>
      </c>
      <c r="I16" s="76">
        <f>'Scenario 11'!M$11</f>
        <v>-319.56273793031414</v>
      </c>
    </row>
    <row r="17" spans="1:9" x14ac:dyDescent="0.25">
      <c r="A17" s="60" t="str">
        <f>'Scenario 12'!H$2</f>
        <v>Scenario 12 (D4, D7, D8)</v>
      </c>
      <c r="B17" s="63">
        <f>'Scenario 12'!F$11</f>
        <v>38.014112721219718</v>
      </c>
      <c r="C17" s="68">
        <f>'Scenario 12'!G$11</f>
        <v>29.697120171959504</v>
      </c>
      <c r="D17" s="62">
        <f>'Scenario 12'!H$11</f>
        <v>313.30510067425024</v>
      </c>
      <c r="E17" s="62">
        <f>'Scenario 12'!I$11</f>
        <v>958.96399246626254</v>
      </c>
      <c r="F17" s="66">
        <f>'Scenario 12'!J$11</f>
        <v>-0.218786970256381</v>
      </c>
      <c r="G17" s="67">
        <f>'Scenario 12'!K$11</f>
        <v>2.0607991711673956</v>
      </c>
      <c r="H17" s="64">
        <f>'Scenario 12'!L$11</f>
        <v>-2.1531860550693995</v>
      </c>
      <c r="I17" s="65">
        <f>'Scenario 12'!M$11</f>
        <v>-283.80987607566544</v>
      </c>
    </row>
    <row r="18" spans="1:9" s="77" customFormat="1" x14ac:dyDescent="0.25">
      <c r="A18" s="69" t="str">
        <f>'Scenario 13'!H$2</f>
        <v>Scenario 13 (D1, D4, D7)</v>
      </c>
      <c r="B18" s="70">
        <f>'Scenario 13'!F$11</f>
        <v>37.699998825046286</v>
      </c>
      <c r="C18" s="71">
        <f>'Scenario 13'!G$11</f>
        <v>25.920202486859761</v>
      </c>
      <c r="D18" s="72">
        <f>'Scenario 13'!H$11</f>
        <v>311.46302733712406</v>
      </c>
      <c r="E18" s="72">
        <f>'Scenario 13'!I$11</f>
        <v>1789.3188332263223</v>
      </c>
      <c r="F18" s="73">
        <f>'Scenario 13'!J$11</f>
        <v>-0.31246145106934398</v>
      </c>
      <c r="G18" s="74">
        <f>'Scenario 13'!K$11</f>
        <v>4.7448835854587132</v>
      </c>
      <c r="H18" s="75">
        <f>'Scenario 13'!L$11</f>
        <v>2.9817442026920844</v>
      </c>
      <c r="I18" s="76">
        <f>'Scenario 13'!M$11</f>
        <v>417.17228004947492</v>
      </c>
    </row>
    <row r="19" spans="1:9" x14ac:dyDescent="0.25">
      <c r="A19" s="60" t="str">
        <f>'Scenario 14'!H$2</f>
        <v>Scenario 14 (D1, D4, D7, D8)</v>
      </c>
      <c r="B19" s="63">
        <f>'Scenario 14'!F$11</f>
        <v>37.909957048256523</v>
      </c>
      <c r="C19" s="68">
        <f>'Scenario 14'!G$11</f>
        <v>26.067734228690814</v>
      </c>
      <c r="D19" s="62">
        <f>'Scenario 14'!H$11</f>
        <v>312.74557810798859</v>
      </c>
      <c r="E19" s="62">
        <f>'Scenario 14'!I$11</f>
        <v>1812.1800807981124</v>
      </c>
      <c r="F19" s="66">
        <f>'Scenario 14'!J$11</f>
        <v>-0.3123776374763878</v>
      </c>
      <c r="G19" s="67">
        <f>'Scenario 14'!K$11</f>
        <v>4.7944227117813343</v>
      </c>
      <c r="H19" s="64">
        <f>'Scenario 14'!L$11</f>
        <v>3.1447179157863712</v>
      </c>
      <c r="I19" s="65">
        <f>'Scenario 14'!M$11</f>
        <v>439.37101243528059</v>
      </c>
    </row>
    <row r="20" spans="1:9" s="77" customFormat="1" x14ac:dyDescent="0.25">
      <c r="A20" s="69" t="str">
        <f>'Scenario 15'!H$2</f>
        <v>Scenario 15 (D9)</v>
      </c>
      <c r="B20" s="70">
        <f>'Scenario 15'!F$11</f>
        <v>37.167450260964614</v>
      </c>
      <c r="C20" s="71">
        <f>'Scenario 15'!G$11</f>
        <v>29.503027509187014</v>
      </c>
      <c r="D20" s="72">
        <f>'Scenario 15'!H$11</f>
        <v>308.51081075821776</v>
      </c>
      <c r="E20" s="72">
        <f>'Scenario 15'!I$11</f>
        <v>823.97811806598042</v>
      </c>
      <c r="F20" s="73">
        <f>'Scenario 15'!J$11</f>
        <v>-0.20621330486657613</v>
      </c>
      <c r="G20" s="74">
        <f>'Scenario 15'!K$11</f>
        <v>1.6708241310601535</v>
      </c>
      <c r="H20" s="75">
        <f>'Scenario 15'!L$11</f>
        <v>-2.8356982800290629</v>
      </c>
      <c r="I20" s="76">
        <f>'Scenario 15'!M$11</f>
        <v>-377.18067968582034</v>
      </c>
    </row>
    <row r="21" spans="1:9" x14ac:dyDescent="0.25">
      <c r="A21" s="60" t="str">
        <f>'Scenario 16'!H$2</f>
        <v>Scenario 16 (D10)</v>
      </c>
      <c r="B21" s="63">
        <f>'Scenario 16'!F$11</f>
        <v>39.305862122166673</v>
      </c>
      <c r="C21" s="68">
        <f>'Scenario 16'!G$11</f>
        <v>29.932658693844264</v>
      </c>
      <c r="D21" s="62">
        <f>'Scenario 16'!H$11</f>
        <v>321.19306041111952</v>
      </c>
      <c r="E21" s="62">
        <f>'Scenario 16'!I$11</f>
        <v>1260.7121548875282</v>
      </c>
      <c r="F21" s="66">
        <f>'Scenario 16'!J$11</f>
        <v>-0.2384683332778588</v>
      </c>
      <c r="G21" s="67">
        <f>'Scenario 16'!K$11</f>
        <v>2.9250915112357858</v>
      </c>
      <c r="H21" s="64">
        <f>'Scenario 16'!L$11</f>
        <v>-0.15842875869951634</v>
      </c>
      <c r="I21" s="65">
        <f>'Scenario 16'!M$11</f>
        <v>-11.800140594695904</v>
      </c>
    </row>
    <row r="22" spans="1:9" s="77" customFormat="1" x14ac:dyDescent="0.25">
      <c r="A22" s="69" t="str">
        <f>'Scenario 17'!H$2</f>
        <v>Scenario 17 (D8, D9)</v>
      </c>
      <c r="B22" s="70">
        <f>'Scenario 17'!F$11</f>
        <v>37.380803436536226</v>
      </c>
      <c r="C22" s="71">
        <f>'Scenario 17'!G$11</f>
        <v>29.978282802602415</v>
      </c>
      <c r="D22" s="72">
        <f>'Scenario 17'!H$11</f>
        <v>309.61621239006308</v>
      </c>
      <c r="E22" s="72">
        <f>'Scenario 17'!I$11</f>
        <v>778.70210514281507</v>
      </c>
      <c r="F22" s="73">
        <f>'Scenario 17'!J$11</f>
        <v>-0.19803000346157734</v>
      </c>
      <c r="G22" s="74">
        <f>'Scenario 17'!K$11</f>
        <v>1.5150559756922051</v>
      </c>
      <c r="H22" s="75">
        <f>'Scenario 17'!L$11</f>
        <v>-3.0467780547238057</v>
      </c>
      <c r="I22" s="76">
        <f>'Scenario 17'!M$11</f>
        <v>-406.11964512576867</v>
      </c>
    </row>
    <row r="23" spans="1:9" x14ac:dyDescent="0.25">
      <c r="A23" s="60" t="str">
        <f>'Scenario 18'!H$2</f>
        <v>Scenario 18 (D8, D10)</v>
      </c>
      <c r="B23" s="63">
        <f>'Scenario 18'!F$11</f>
        <v>39.557902582519155</v>
      </c>
      <c r="C23" s="68">
        <f>'Scenario 18'!G$11</f>
        <v>30.483206366059314</v>
      </c>
      <c r="D23" s="62">
        <f>'Scenario 18'!H$9</f>
        <v>289.04835761411198</v>
      </c>
      <c r="E23" s="62">
        <f>'Scenario 18'!I$9</f>
        <v>1577.5780460466797</v>
      </c>
      <c r="F23" s="66">
        <f>'Scenario 18'!J$9</f>
        <v>-0.31775211110058982</v>
      </c>
      <c r="G23" s="67">
        <f>'Scenario 18'!K$9</f>
        <v>4.4578343190338847</v>
      </c>
      <c r="H23" s="64">
        <f>'Scenario 18'!L$9</f>
        <v>2.2019156300444394</v>
      </c>
      <c r="I23" s="65">
        <f>'Scenario 18'!M$9</f>
        <v>310.07506918426293</v>
      </c>
    </row>
    <row r="24" spans="1:9" s="77" customFormat="1" x14ac:dyDescent="0.25">
      <c r="A24" s="69" t="str">
        <f>'Scenario 19'!H$2</f>
        <v>Scenario 19 (D0)</v>
      </c>
      <c r="B24" s="70">
        <f>'Scenario 19'!F$9</f>
        <v>37.441146889394162</v>
      </c>
      <c r="C24" s="71">
        <f>'Scenario 19'!G$9</f>
        <v>33.052849891141371</v>
      </c>
      <c r="D24" s="72">
        <f>'Scenario 19'!H$9</f>
        <v>314.05672368099607</v>
      </c>
      <c r="E24" s="72">
        <f>'Scenario 19'!I$9</f>
        <v>304.37008045767641</v>
      </c>
      <c r="F24" s="73">
        <f>'Scenario 19'!J$9</f>
        <v>-0.11720519703139357</v>
      </c>
      <c r="G24" s="74">
        <f>'Scenario 19'!K$9</f>
        <v>-3.0843610382813826E-2</v>
      </c>
      <c r="H24" s="75">
        <f>'Scenario 19'!L$9</f>
        <v>-4.8869476061252879</v>
      </c>
      <c r="I24" s="76">
        <f>'Scenario 19'!M$9</f>
        <v>-659.1640379898671</v>
      </c>
    </row>
    <row r="25" spans="1:9" x14ac:dyDescent="0.25">
      <c r="A25" s="60" t="str">
        <f>'Scenario 20'!H$2</f>
        <v>Scenario 20 (D0, D4, D5)</v>
      </c>
      <c r="B25" s="63">
        <f>'Scenario 20'!F$9</f>
        <v>33.45488634346205</v>
      </c>
      <c r="C25" s="68">
        <f>'Scenario 20'!G$9</f>
        <v>29.511423795340416</v>
      </c>
      <c r="D25" s="62">
        <f>'Scenario 20'!H$9</f>
        <v>289.07405267568168</v>
      </c>
      <c r="E25" s="62">
        <f>'Scenario 20'!I$9</f>
        <v>281.9388605455552</v>
      </c>
      <c r="F25" s="66">
        <f>'Scenario 20'!J$9</f>
        <v>-0.11787403811916665</v>
      </c>
      <c r="G25" s="67">
        <f>'Scenario 20'!K$9</f>
        <v>-2.4682921431663767E-2</v>
      </c>
      <c r="H25" s="64">
        <f>'Scenario 20'!L$9</f>
        <v>-4.3747625689027885</v>
      </c>
      <c r="I25" s="65">
        <f>'Scenario 20'!M$9</f>
        <v>-590.06356393108399</v>
      </c>
    </row>
    <row r="26" spans="1:9" s="77" customFormat="1" x14ac:dyDescent="0.25">
      <c r="A26" s="69" t="str">
        <f>'Scenario 21'!H$2</f>
        <v>Scenario 21 (D0, D4, D6)</v>
      </c>
      <c r="B26" s="70">
        <f>'Scenario 21'!F$9</f>
        <v>32.423130417012416</v>
      </c>
      <c r="C26" s="71">
        <f>'Scenario 21'!G$9</f>
        <v>28.549074868108509</v>
      </c>
      <c r="D26" s="72">
        <f>'Scenario 21'!H$9</f>
        <v>283.00274108669737</v>
      </c>
      <c r="E26" s="72">
        <f>'Scenario 21'!I$9</f>
        <v>277.10924689350634</v>
      </c>
      <c r="F26" s="73">
        <f>'Scenario 21'!J$9</f>
        <v>-0.119484315643723</v>
      </c>
      <c r="G26" s="74">
        <f>'Scenario 21'!K$9</f>
        <v>-2.0824866114584985E-2</v>
      </c>
      <c r="H26" s="75">
        <f>'Scenario 21'!L$9</f>
        <v>-4.2858154914026105</v>
      </c>
      <c r="I26" s="76">
        <f>'Scenario 21'!M$9</f>
        <v>-578.0553062457742</v>
      </c>
    </row>
    <row r="27" spans="1:9" x14ac:dyDescent="0.25">
      <c r="A27" s="60" t="str">
        <f>'Scenario 22'!H$2</f>
        <v>Scenario 22 (D0, D4, D7)</v>
      </c>
      <c r="B27" s="63">
        <f>'Scenario 22'!F$9</f>
        <v>32.536396883803604</v>
      </c>
      <c r="C27" s="68">
        <f>'Scenario 22'!G$9</f>
        <v>28.674541115580258</v>
      </c>
      <c r="D27" s="62">
        <f>'Scenario 22'!H$9</f>
        <v>283.4566496061671</v>
      </c>
      <c r="E27" s="62">
        <f>'Scenario 22'!I$9</f>
        <v>277.54907044433867</v>
      </c>
      <c r="F27" s="66">
        <f>'Scenario 22'!J$9</f>
        <v>-0.11869340609579765</v>
      </c>
      <c r="G27" s="67">
        <f>'Scenario 22'!K$9</f>
        <v>-2.0841208594105626E-2</v>
      </c>
      <c r="H27" s="64">
        <f>'Scenario 22'!L$9</f>
        <v>-4.2726685222093908</v>
      </c>
      <c r="I27" s="65">
        <f>'Scenario 22'!M$9</f>
        <v>-576.28241803013054</v>
      </c>
    </row>
    <row r="28" spans="1:9" s="77" customFormat="1" x14ac:dyDescent="0.25">
      <c r="A28" s="69" t="str">
        <f>'Scenario 23'!H$2</f>
        <v>Scenario 23 (D1, D4, D5, D8)</v>
      </c>
      <c r="B28" s="70">
        <f>'Scenario 23'!F$9</f>
        <v>33.617929191631518</v>
      </c>
      <c r="C28" s="71">
        <f>'Scenario 23'!G$9</f>
        <v>20.727514707587531</v>
      </c>
      <c r="D28" s="72">
        <f>'Scenario 23'!H$9</f>
        <v>289.99807206983127</v>
      </c>
      <c r="E28" s="72">
        <f>'Scenario 23'!I$9</f>
        <v>2077.5592382956052</v>
      </c>
      <c r="F28" s="73">
        <f>'Scenario 23'!J$9</f>
        <v>-0.3834386826911631</v>
      </c>
      <c r="G28" s="74">
        <f>'Scenario 23'!K$9</f>
        <v>6.164045000255487</v>
      </c>
      <c r="H28" s="75">
        <f>'Scenario 23'!L$9</f>
        <v>5.0868336697927852</v>
      </c>
      <c r="I28" s="76">
        <f>'Scenario 23'!M$9</f>
        <v>704.22300653780894</v>
      </c>
    </row>
    <row r="29" spans="1:9" x14ac:dyDescent="0.25">
      <c r="A29" s="60" t="str">
        <f>'Scenario 24'!H$2</f>
        <v>Scenario 24 (D2, D4, D5, D8)</v>
      </c>
      <c r="B29" s="63">
        <f>'Scenario 24'!F$9</f>
        <v>33.617929191631518</v>
      </c>
      <c r="C29" s="68">
        <f>'Scenario 24'!G$9</f>
        <v>25.083632063534626</v>
      </c>
      <c r="D29" s="62">
        <f>'Scenario 24'!H$9</f>
        <v>289.99807206983127</v>
      </c>
      <c r="E29" s="62">
        <f>'Scenario 24'!I$9</f>
        <v>1051.4122604240167</v>
      </c>
      <c r="F29" s="66">
        <f>'Scenario 24'!J$9</f>
        <v>-0.25386147610249971</v>
      </c>
      <c r="G29" s="67">
        <f>'Scenario 24'!K$9</f>
        <v>2.6255836217105526</v>
      </c>
      <c r="H29" s="64">
        <f>'Scenario 24'!L$9</f>
        <v>-1.1507876666078793</v>
      </c>
      <c r="I29" s="65">
        <f>'Scenario 24'!M$9</f>
        <v>-147.44544796325772</v>
      </c>
    </row>
    <row r="30" spans="1:9" s="77" customFormat="1" x14ac:dyDescent="0.25">
      <c r="A30" s="69" t="str">
        <f>'Scenario 25'!H$2</f>
        <v>Scenario 25 (D3, D4, D5, D8)</v>
      </c>
      <c r="B30" s="70">
        <f>'Scenario 25'!F$9</f>
        <v>33.617929191631518</v>
      </c>
      <c r="C30" s="71">
        <f>'Scenario 25'!G$9</f>
        <v>23.174437455068134</v>
      </c>
      <c r="D30" s="72">
        <f>'Scenario 25'!H$9</f>
        <v>289.99807206983127</v>
      </c>
      <c r="E30" s="72">
        <f>'Scenario 25'!I$9</f>
        <v>1470.1607290070588</v>
      </c>
      <c r="F30" s="73">
        <f>'Scenario 25'!J$9</f>
        <v>-0.31065244016169424</v>
      </c>
      <c r="G30" s="74">
        <f>'Scenario 25'!K$9</f>
        <v>4.0695534577659034</v>
      </c>
      <c r="H30" s="75">
        <f>'Scenario 25'!L$9</f>
        <v>1.2512540651980615</v>
      </c>
      <c r="I30" s="76">
        <f>'Scenario 25'!M$9</f>
        <v>180.76321791191117</v>
      </c>
    </row>
    <row r="31" spans="1:9" s="92" customFormat="1" x14ac:dyDescent="0.25">
      <c r="A31" s="99" t="str">
        <f>'Scenario 26'!H$2</f>
        <v>Scenario 26 (D2, D8, D11)</v>
      </c>
      <c r="B31" s="109">
        <f>'Scenario 26'!F$9</f>
        <v>38.287575965161565</v>
      </c>
      <c r="C31" s="93">
        <f>'Scenario 26'!G$9</f>
        <v>29.291213847829496</v>
      </c>
      <c r="D31" s="94">
        <f>'Scenario 26'!H$9</f>
        <v>312.08609757836427</v>
      </c>
      <c r="E31" s="94">
        <f>'Scenario 26'!I$9</f>
        <v>1068.3131280239961</v>
      </c>
      <c r="F31" s="95">
        <f>'Scenario 26'!J$9</f>
        <v>-0.23496818198984423</v>
      </c>
      <c r="G31" s="110">
        <f>'Scenario 26'!K$9</f>
        <v>2.4231359112552093</v>
      </c>
      <c r="H31" s="102">
        <f>'Scenario 26'!L$9</f>
        <v>-1.7099715082757143</v>
      </c>
      <c r="I31" s="103">
        <f>'Scenario 26'!M$9</f>
        <v>-222.91112897986568</v>
      </c>
    </row>
    <row r="32" spans="1:9" s="77" customFormat="1" x14ac:dyDescent="0.25">
      <c r="A32" s="78" t="str">
        <f>'Scenario 27'!H$2</f>
        <v>Scenario 27 (D2, D8, D12)</v>
      </c>
      <c r="B32" s="79">
        <f>'Scenario 27'!F$9</f>
        <v>46.464319926417609</v>
      </c>
      <c r="C32" s="80">
        <f>'Scenario 27'!G$9</f>
        <v>36.96210523077275</v>
      </c>
      <c r="D32" s="81">
        <f>'Scenario 27'!H$9</f>
        <v>364.06002434152174</v>
      </c>
      <c r="E32" s="81">
        <f>'Scenario 27'!I$9</f>
        <v>1122.6191319932441</v>
      </c>
      <c r="F32" s="82">
        <f>'Scenario 27'!J$9</f>
        <v>-0.20450562303920239</v>
      </c>
      <c r="G32" s="83">
        <f>'Scenario 27'!K$9</f>
        <v>2.0836100009160146</v>
      </c>
      <c r="H32" s="84">
        <f>'Scenario 27'!L$9</f>
        <v>-2.2363839189005201</v>
      </c>
      <c r="I32" s="85">
        <f>'Scenario 27'!M$9</f>
        <v>-293.88061773419008</v>
      </c>
    </row>
    <row r="36" spans="1:9" x14ac:dyDescent="0.25">
      <c r="A36" t="s">
        <v>74</v>
      </c>
    </row>
    <row r="37" spans="1:9" x14ac:dyDescent="0.25">
      <c r="A37" s="57"/>
      <c r="B37" s="55" t="s">
        <v>57</v>
      </c>
      <c r="C37" s="53" t="s">
        <v>57</v>
      </c>
      <c r="D37" s="53" t="s">
        <v>60</v>
      </c>
      <c r="E37" s="53" t="s">
        <v>60</v>
      </c>
      <c r="F37" s="53" t="s">
        <v>67</v>
      </c>
      <c r="G37" s="54" t="s">
        <v>67</v>
      </c>
      <c r="H37" s="55" t="s">
        <v>67</v>
      </c>
      <c r="I37" s="54" t="s">
        <v>67</v>
      </c>
    </row>
    <row r="38" spans="1:9" x14ac:dyDescent="0.25">
      <c r="A38" s="58"/>
      <c r="B38" s="46" t="s">
        <v>58</v>
      </c>
      <c r="C38" s="23" t="s">
        <v>59</v>
      </c>
      <c r="D38" s="23" t="s">
        <v>58</v>
      </c>
      <c r="E38" s="23" t="s">
        <v>59</v>
      </c>
      <c r="F38" s="23" t="s">
        <v>62</v>
      </c>
      <c r="G38" s="34" t="s">
        <v>63</v>
      </c>
      <c r="H38" s="46" t="s">
        <v>68</v>
      </c>
      <c r="I38" s="34" t="s">
        <v>69</v>
      </c>
    </row>
    <row r="39" spans="1:9" x14ac:dyDescent="0.25">
      <c r="A39" s="58"/>
      <c r="B39" s="46" t="s">
        <v>64</v>
      </c>
      <c r="C39" s="23" t="s">
        <v>64</v>
      </c>
      <c r="D39" s="23" t="s">
        <v>65</v>
      </c>
      <c r="E39" s="23" t="s">
        <v>65</v>
      </c>
      <c r="F39" s="118" t="s">
        <v>66</v>
      </c>
      <c r="G39" s="48" t="s">
        <v>66</v>
      </c>
      <c r="H39" s="47" t="s">
        <v>64</v>
      </c>
      <c r="I39" s="48" t="s">
        <v>70</v>
      </c>
    </row>
    <row r="40" spans="1:9" x14ac:dyDescent="0.25">
      <c r="A40" s="154" t="str">
        <f>'Scenario 0'!H$17</f>
        <v>DOE NOPR (GTI Scenario 0)</v>
      </c>
      <c r="B40" s="111">
        <f>'Scenario 0'!F$11</f>
        <v>39.44952554725365</v>
      </c>
      <c r="C40" s="112">
        <f>'Scenario 0'!G$11</f>
        <v>31.123564293759703</v>
      </c>
      <c r="D40" s="113">
        <f>'Scenario 0'!H$11</f>
        <v>322.71264079135506</v>
      </c>
      <c r="E40" s="113">
        <f>'Scenario 0'!I$11</f>
        <v>952.35550913467239</v>
      </c>
      <c r="F40" s="114">
        <f>'Scenario 0'!J$11</f>
        <v>-0.21105352061892096</v>
      </c>
      <c r="G40" s="115">
        <f>'Scenario 0'!K$11</f>
        <v>1.9510945304135245</v>
      </c>
      <c r="H40" s="119">
        <f>'Scenario 0'!L$11</f>
        <v>-2.334427300079235</v>
      </c>
      <c r="I40" s="117">
        <f>'Scenario 0'!M$11</f>
        <v>-308.41557369242696</v>
      </c>
    </row>
    <row r="41" spans="1:9" ht="33.75" x14ac:dyDescent="0.25">
      <c r="A41" s="157" t="s">
        <v>89</v>
      </c>
      <c r="B41" s="70">
        <v>39.44952554725365</v>
      </c>
      <c r="C41" s="71">
        <v>31.072902612922153</v>
      </c>
      <c r="D41" s="72">
        <v>322.71264079135506</v>
      </c>
      <c r="E41" s="72">
        <v>989.88434186354095</v>
      </c>
      <c r="F41" s="73">
        <v>-0.21233773583151877</v>
      </c>
      <c r="G41" s="74">
        <v>2.0673863268452988</v>
      </c>
      <c r="H41" s="97">
        <v>-1.9878699797887931</v>
      </c>
      <c r="I41" s="76">
        <v>-261.29591798777165</v>
      </c>
    </row>
    <row r="42" spans="1:9" ht="22.5" x14ac:dyDescent="0.25">
      <c r="A42" s="155" t="s">
        <v>90</v>
      </c>
      <c r="B42" s="109">
        <v>39.44952554725365</v>
      </c>
      <c r="C42" s="93">
        <v>28.596038035213297</v>
      </c>
      <c r="D42" s="94">
        <v>322.71264079135506</v>
      </c>
      <c r="E42" s="94">
        <v>1364.6880782574387</v>
      </c>
      <c r="F42" s="95">
        <v>-0.27512339784770712</v>
      </c>
      <c r="G42" s="110">
        <v>3.2288026738306703</v>
      </c>
      <c r="H42" s="96">
        <v>-0.67505480932599937</v>
      </c>
      <c r="I42" s="103">
        <v>-80.430378194246032</v>
      </c>
    </row>
    <row r="43" spans="1:9" ht="22.5" x14ac:dyDescent="0.25">
      <c r="A43" s="157" t="s">
        <v>91</v>
      </c>
      <c r="B43" s="70">
        <v>39.44952554725365</v>
      </c>
      <c r="C43" s="71">
        <v>31.376074273013025</v>
      </c>
      <c r="D43" s="72">
        <v>322.71264079135506</v>
      </c>
      <c r="E43" s="72">
        <v>917.43268419370577</v>
      </c>
      <c r="F43" s="73">
        <v>-0.20465268370769221</v>
      </c>
      <c r="G43" s="74">
        <v>1.8428780538127663</v>
      </c>
      <c r="H43" s="97">
        <v>-2.43307041200217</v>
      </c>
      <c r="I43" s="76">
        <v>-322.07439420635387</v>
      </c>
    </row>
    <row r="44" spans="1:9" ht="33.75" x14ac:dyDescent="0.25">
      <c r="A44" s="155" t="s">
        <v>92</v>
      </c>
      <c r="B44" s="109">
        <v>39.44952554725365</v>
      </c>
      <c r="C44" s="93">
        <v>31.242771356873565</v>
      </c>
      <c r="D44" s="94">
        <v>322.71264079135506</v>
      </c>
      <c r="E44" s="94">
        <v>934.28660000893058</v>
      </c>
      <c r="F44" s="95">
        <v>-0.20803175897641216</v>
      </c>
      <c r="G44" s="110">
        <v>1.8951038227628008</v>
      </c>
      <c r="H44" s="96">
        <v>-2.3979348720763394</v>
      </c>
      <c r="I44" s="103">
        <v>-317.16432928351776</v>
      </c>
    </row>
    <row r="45" spans="1:9" ht="33.75" x14ac:dyDescent="0.25">
      <c r="A45" s="157" t="s">
        <v>93</v>
      </c>
      <c r="B45" s="70">
        <v>39.44952554725365</v>
      </c>
      <c r="C45" s="71">
        <v>31.389490652719026</v>
      </c>
      <c r="D45" s="72">
        <v>322.71264079135506</v>
      </c>
      <c r="E45" s="72">
        <v>894.11335111910762</v>
      </c>
      <c r="F45" s="73">
        <v>-0.20431259394691853</v>
      </c>
      <c r="G45" s="74">
        <v>1.7706176892437968</v>
      </c>
      <c r="H45" s="97">
        <v>-2.668100149893335</v>
      </c>
      <c r="I45" s="76">
        <v>-354.00849668003764</v>
      </c>
    </row>
    <row r="46" spans="1:9" ht="22.5" x14ac:dyDescent="0.25">
      <c r="A46" s="155" t="s">
        <v>94</v>
      </c>
      <c r="B46" s="109">
        <v>39.44952554725365</v>
      </c>
      <c r="C46" s="93">
        <v>29.796238307833669</v>
      </c>
      <c r="D46" s="94">
        <v>322.71264079135506</v>
      </c>
      <c r="E46" s="94">
        <v>1156.4175806356884</v>
      </c>
      <c r="F46" s="95">
        <v>-0.24469970438192032</v>
      </c>
      <c r="G46" s="110">
        <v>2.5834282096912111</v>
      </c>
      <c r="H46" s="96">
        <v>-1.5965519857989037</v>
      </c>
      <c r="I46" s="103">
        <v>-206.82624166107644</v>
      </c>
    </row>
    <row r="47" spans="1:9" ht="33.75" x14ac:dyDescent="0.25">
      <c r="A47" s="157" t="s">
        <v>95</v>
      </c>
      <c r="B47" s="70">
        <v>39.44952554725365</v>
      </c>
      <c r="C47" s="71">
        <v>31.126051593243893</v>
      </c>
      <c r="D47" s="72">
        <v>322.71264079135506</v>
      </c>
      <c r="E47" s="72">
        <v>951.9885091049656</v>
      </c>
      <c r="F47" s="73">
        <v>-0.21099047044405356</v>
      </c>
      <c r="G47" s="74">
        <v>1.9499572956624878</v>
      </c>
      <c r="H47" s="97">
        <v>-2.3356451957847337</v>
      </c>
      <c r="I47" s="76">
        <v>-308.58355871144443</v>
      </c>
    </row>
    <row r="48" spans="1:9" ht="33.75" x14ac:dyDescent="0.25">
      <c r="A48" s="155" t="s">
        <v>96</v>
      </c>
      <c r="B48" s="109">
        <v>38.719817209258501</v>
      </c>
      <c r="C48" s="93">
        <v>31.762854598451188</v>
      </c>
      <c r="D48" s="94">
        <v>320.55397109065103</v>
      </c>
      <c r="E48" s="94">
        <v>836.28974234069153</v>
      </c>
      <c r="F48" s="95">
        <v>-0.17967446936045445</v>
      </c>
      <c r="G48" s="110">
        <v>1.6088890413533294</v>
      </c>
      <c r="H48" s="96">
        <v>-2.0616925881087411</v>
      </c>
      <c r="I48" s="103">
        <v>-272.79369239111622</v>
      </c>
    </row>
    <row r="49" spans="1:9" x14ac:dyDescent="0.25">
      <c r="A49" s="170" t="s">
        <v>97</v>
      </c>
      <c r="B49" s="70">
        <v>38.719817209258501</v>
      </c>
      <c r="C49" s="71">
        <v>32.019858352761666</v>
      </c>
      <c r="D49" s="72">
        <v>320.55397109065103</v>
      </c>
      <c r="E49" s="72">
        <v>784.21788352535975</v>
      </c>
      <c r="F49" s="73">
        <v>-0.17303694437107964</v>
      </c>
      <c r="G49" s="74">
        <v>1.4464456979183293</v>
      </c>
      <c r="H49" s="97">
        <v>-2.339032697331012</v>
      </c>
      <c r="I49" s="76">
        <v>-310.72662322496831</v>
      </c>
    </row>
    <row r="50" spans="1:9" x14ac:dyDescent="0.25">
      <c r="A50" s="169" t="s">
        <v>98</v>
      </c>
      <c r="B50" s="86">
        <v>38.719817209258501</v>
      </c>
      <c r="C50" s="87">
        <v>29.989845502296223</v>
      </c>
      <c r="D50" s="88">
        <v>320.55397109065103</v>
      </c>
      <c r="E50" s="88">
        <v>1117.0789726402268</v>
      </c>
      <c r="F50" s="89">
        <v>-0.22546520970855224</v>
      </c>
      <c r="G50" s="90">
        <v>2.4848389768483714</v>
      </c>
      <c r="H50" s="156">
        <v>-0.98818139171123676</v>
      </c>
      <c r="I50" s="91">
        <v>-125.15848867037153</v>
      </c>
    </row>
    <row r="53" spans="1:9" x14ac:dyDescent="0.25">
      <c r="A53" t="s">
        <v>74</v>
      </c>
    </row>
    <row r="54" spans="1:9" x14ac:dyDescent="0.25">
      <c r="A54" s="57"/>
      <c r="B54" s="55" t="s">
        <v>57</v>
      </c>
      <c r="C54" s="53" t="s">
        <v>57</v>
      </c>
      <c r="D54" s="53" t="s">
        <v>60</v>
      </c>
      <c r="E54" s="53" t="s">
        <v>60</v>
      </c>
      <c r="F54" s="53" t="s">
        <v>67</v>
      </c>
      <c r="G54" s="54" t="s">
        <v>67</v>
      </c>
      <c r="H54" s="53" t="s">
        <v>67</v>
      </c>
      <c r="I54" s="54" t="s">
        <v>67</v>
      </c>
    </row>
    <row r="55" spans="1:9" x14ac:dyDescent="0.25">
      <c r="A55" s="58"/>
      <c r="B55" s="46" t="s">
        <v>58</v>
      </c>
      <c r="C55" s="23" t="s">
        <v>59</v>
      </c>
      <c r="D55" s="23" t="s">
        <v>58</v>
      </c>
      <c r="E55" s="23" t="s">
        <v>59</v>
      </c>
      <c r="F55" s="23" t="s">
        <v>62</v>
      </c>
      <c r="G55" s="34" t="s">
        <v>63</v>
      </c>
      <c r="H55" s="23" t="s">
        <v>68</v>
      </c>
      <c r="I55" s="34" t="s">
        <v>69</v>
      </c>
    </row>
    <row r="56" spans="1:9" x14ac:dyDescent="0.25">
      <c r="A56" s="58"/>
      <c r="B56" s="46" t="s">
        <v>64</v>
      </c>
      <c r="C56" s="23" t="s">
        <v>64</v>
      </c>
      <c r="D56" s="23" t="s">
        <v>65</v>
      </c>
      <c r="E56" s="23" t="s">
        <v>65</v>
      </c>
      <c r="F56" s="118" t="s">
        <v>66</v>
      </c>
      <c r="G56" s="48" t="s">
        <v>66</v>
      </c>
      <c r="H56" s="118" t="s">
        <v>64</v>
      </c>
      <c r="I56" s="48" t="s">
        <v>70</v>
      </c>
    </row>
    <row r="57" spans="1:9" x14ac:dyDescent="0.25">
      <c r="A57" s="154" t="str">
        <f>'Scenario 0'!H$17</f>
        <v>DOE NOPR (GTI Scenario 0)</v>
      </c>
      <c r="B57" s="111">
        <f>'Scenario 0'!F$11</f>
        <v>39.44952554725365</v>
      </c>
      <c r="C57" s="112">
        <f>'Scenario 0'!G$11</f>
        <v>31.123564293759703</v>
      </c>
      <c r="D57" s="113">
        <f>'Scenario 0'!H$11</f>
        <v>322.71264079135506</v>
      </c>
      <c r="E57" s="113">
        <f>'Scenario 0'!I$11</f>
        <v>952.35550913467239</v>
      </c>
      <c r="F57" s="114">
        <f>'Scenario 0'!J$11</f>
        <v>-0.21105352061892096</v>
      </c>
      <c r="G57" s="115">
        <f>'Scenario 0'!K$11</f>
        <v>1.9510945304135245</v>
      </c>
      <c r="H57" s="119">
        <f>'Scenario 0'!L$11</f>
        <v>-2.334427300079235</v>
      </c>
      <c r="I57" s="117">
        <f>'Scenario 0'!M$11</f>
        <v>-308.41557369242696</v>
      </c>
    </row>
    <row r="58" spans="1:9" ht="33.75" x14ac:dyDescent="0.25">
      <c r="A58" s="157" t="s">
        <v>99</v>
      </c>
      <c r="B58" s="70">
        <v>39.087983004800378</v>
      </c>
      <c r="C58" s="71">
        <v>31.943204394628257</v>
      </c>
      <c r="D58" s="72">
        <v>322.1721536656114</v>
      </c>
      <c r="E58" s="72">
        <v>889.45889427779423</v>
      </c>
      <c r="F58" s="73">
        <v>-0.18278708853548861</v>
      </c>
      <c r="G58" s="74">
        <v>1.7608186621894719</v>
      </c>
      <c r="H58" s="97">
        <v>-1.7145143972676129</v>
      </c>
      <c r="I58" s="76">
        <v>-225.4475348451881</v>
      </c>
    </row>
    <row r="59" spans="1:9" ht="33.75" x14ac:dyDescent="0.25">
      <c r="A59" s="155" t="s">
        <v>100</v>
      </c>
      <c r="B59" s="109">
        <v>39.087983004800378</v>
      </c>
      <c r="C59" s="93">
        <v>29.833497453529112</v>
      </c>
      <c r="D59" s="94">
        <v>322.1721536656114</v>
      </c>
      <c r="E59" s="94">
        <v>1415.1317093250143</v>
      </c>
      <c r="F59" s="95">
        <v>-0.23676037594814567</v>
      </c>
      <c r="G59" s="110">
        <v>3.3924705882365189</v>
      </c>
      <c r="H59" s="96">
        <v>1.6136863269452757</v>
      </c>
      <c r="I59" s="103">
        <v>228.75381789189601</v>
      </c>
    </row>
    <row r="60" spans="1:9" ht="33.75" x14ac:dyDescent="0.25">
      <c r="A60" s="157" t="s">
        <v>101</v>
      </c>
      <c r="B60" s="70">
        <v>38.768244418094696</v>
      </c>
      <c r="C60" s="71">
        <v>32.440330683188044</v>
      </c>
      <c r="D60" s="72">
        <v>320.00336765426289</v>
      </c>
      <c r="E60" s="72">
        <v>772.19692584089159</v>
      </c>
      <c r="F60" s="73">
        <v>-0.16322414981353039</v>
      </c>
      <c r="G60" s="74">
        <v>1.4130899980877274</v>
      </c>
      <c r="H60" s="97">
        <v>-2.0563035591967047</v>
      </c>
      <c r="I60" s="76">
        <v>-272.71388542791976</v>
      </c>
    </row>
    <row r="61" spans="1:9" ht="22.5" x14ac:dyDescent="0.25">
      <c r="A61" s="155" t="s">
        <v>102</v>
      </c>
      <c r="B61" s="109">
        <v>36.711154094740955</v>
      </c>
      <c r="C61" s="93">
        <v>31.160840474761173</v>
      </c>
      <c r="D61" s="94">
        <v>307.91358957031883</v>
      </c>
      <c r="E61" s="94">
        <v>600.87735081398603</v>
      </c>
      <c r="F61" s="95">
        <v>-0.15118875330522205</v>
      </c>
      <c r="G61" s="110">
        <v>0.95144797490908561</v>
      </c>
      <c r="H61" s="96">
        <v>-2.9134118707368444</v>
      </c>
      <c r="I61" s="103">
        <v>-389.92679328873595</v>
      </c>
    </row>
    <row r="62" spans="1:9" ht="33.75" x14ac:dyDescent="0.25">
      <c r="A62" s="157" t="s">
        <v>88</v>
      </c>
      <c r="B62" s="70">
        <v>38.430300518262584</v>
      </c>
      <c r="C62" s="71">
        <v>29.859490772655931</v>
      </c>
      <c r="D62" s="72">
        <v>319.15801683038052</v>
      </c>
      <c r="E62" s="72">
        <v>1179.3783237804105</v>
      </c>
      <c r="F62" s="73">
        <v>-0.22302218900249535</v>
      </c>
      <c r="G62" s="74">
        <v>2.6952802736808645</v>
      </c>
      <c r="H62" s="97">
        <v>-0.13278162238371749</v>
      </c>
      <c r="I62" s="76">
        <v>-9.1487062988342132</v>
      </c>
    </row>
    <row r="63" spans="1:9" ht="33.75" x14ac:dyDescent="0.25">
      <c r="A63" s="155" t="s">
        <v>103</v>
      </c>
      <c r="B63" s="109">
        <v>38.430300518262584</v>
      </c>
      <c r="C63" s="93">
        <v>28.467487620200647</v>
      </c>
      <c r="D63" s="94">
        <v>319.15801683038052</v>
      </c>
      <c r="E63" s="94">
        <v>1539.3883624273608</v>
      </c>
      <c r="F63" s="95">
        <v>-0.25924368958102417</v>
      </c>
      <c r="G63" s="110">
        <v>3.8232796334408952</v>
      </c>
      <c r="H63" s="96">
        <v>2.2041531960618279</v>
      </c>
      <c r="I63" s="103">
        <v>309.6814264829045</v>
      </c>
    </row>
    <row r="64" spans="1:9" ht="33.75" x14ac:dyDescent="0.25">
      <c r="A64" s="157" t="s">
        <v>104</v>
      </c>
      <c r="B64" s="70">
        <v>38.398396045298412</v>
      </c>
      <c r="C64" s="71">
        <v>32.786397914710086</v>
      </c>
      <c r="D64" s="72">
        <v>318.93479478840652</v>
      </c>
      <c r="E64" s="72">
        <v>626.35306503498509</v>
      </c>
      <c r="F64" s="73">
        <v>-0.14615188936454213</v>
      </c>
      <c r="G64" s="74">
        <v>0.96389066125736311</v>
      </c>
      <c r="H64" s="97">
        <v>-2.82589999007764</v>
      </c>
      <c r="I64" s="76">
        <v>-377.97756025795866</v>
      </c>
    </row>
    <row r="65" spans="1:9" ht="33.75" x14ac:dyDescent="0.25">
      <c r="A65" s="155" t="s">
        <v>105</v>
      </c>
      <c r="B65" s="109">
        <v>37.248372507584598</v>
      </c>
      <c r="C65" s="93">
        <v>31.612025841576287</v>
      </c>
      <c r="D65" s="94">
        <v>311.95425894701572</v>
      </c>
      <c r="E65" s="94">
        <v>630.0959486893355</v>
      </c>
      <c r="F65" s="95">
        <v>-0.15131793113539727</v>
      </c>
      <c r="G65" s="110">
        <v>1.0198344168026088</v>
      </c>
      <c r="H65" s="96">
        <v>-2.7376364306270395</v>
      </c>
      <c r="I65" s="103">
        <v>-365.96494301788886</v>
      </c>
    </row>
    <row r="66" spans="1:9" ht="33.75" x14ac:dyDescent="0.25">
      <c r="A66" s="157" t="s">
        <v>106</v>
      </c>
      <c r="B66" s="70">
        <v>40.978661513828676</v>
      </c>
      <c r="C66" s="71">
        <v>26.699632191305021</v>
      </c>
      <c r="D66" s="72">
        <v>327.63900547991744</v>
      </c>
      <c r="E66" s="72">
        <v>1763.0211386389565</v>
      </c>
      <c r="F66" s="73">
        <v>-0.34845035916326961</v>
      </c>
      <c r="G66" s="74">
        <v>4.3809867236549787</v>
      </c>
      <c r="H66" s="97">
        <v>-0.1971370836538302</v>
      </c>
      <c r="I66" s="76">
        <v>-11.971688797734259</v>
      </c>
    </row>
    <row r="67" spans="1:9" ht="33.75" x14ac:dyDescent="0.25">
      <c r="A67" s="158" t="s">
        <v>107</v>
      </c>
      <c r="B67" s="86">
        <v>39.642387960658013</v>
      </c>
      <c r="C67" s="87">
        <v>25.359018555561786</v>
      </c>
      <c r="D67" s="88">
        <v>319.42470334731297</v>
      </c>
      <c r="E67" s="88">
        <v>1778.9722170853493</v>
      </c>
      <c r="F67" s="89">
        <v>-0.3603054745155958</v>
      </c>
      <c r="G67" s="90">
        <v>4.5693006785109507</v>
      </c>
      <c r="H67" s="156">
        <v>5.6843487026640105E-2</v>
      </c>
      <c r="I67" s="91">
        <v>22.526782425959482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M71"/>
  <sheetViews>
    <sheetView workbookViewId="0">
      <selection activeCell="F3" sqref="F3:I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140625" style="4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82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82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82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82</v>
      </c>
      <c r="AV2" s="2"/>
      <c r="AW2" s="2"/>
      <c r="AX2" s="2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82</v>
      </c>
      <c r="BI2" s="2"/>
      <c r="BJ2" s="2"/>
      <c r="BK2" s="2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5336</v>
      </c>
      <c r="F8" s="30">
        <v>37.159280348516425</v>
      </c>
      <c r="G8" s="30">
        <v>28.831974978993767</v>
      </c>
      <c r="H8" s="30">
        <v>312.44076564414183</v>
      </c>
      <c r="I8" s="30">
        <v>1045.29085131278</v>
      </c>
      <c r="J8" s="32">
        <f>(G8-F8)/F8</f>
        <v>-0.22409759530919238</v>
      </c>
      <c r="K8" s="36">
        <f>(I8-H8)/H8</f>
        <v>2.3455648758181784</v>
      </c>
      <c r="L8" s="49">
        <f>kWh_in_MMBtu*(I8-H8)*Elec_source_E+(G8-F8)*Gas_source_E</f>
        <v>-1.2309700279435702</v>
      </c>
      <c r="M8" s="50">
        <f>(I8-H8)*Elec_emissions/1000+(G8-F8)*Gas_emissions</f>
        <v>-158.54986475763098</v>
      </c>
      <c r="N8" s="6"/>
      <c r="O8" s="16">
        <v>1</v>
      </c>
      <c r="P8" s="17" t="s">
        <v>22</v>
      </c>
      <c r="Q8" s="18">
        <v>7241</v>
      </c>
      <c r="R8" s="18">
        <v>3926</v>
      </c>
      <c r="S8" s="30">
        <v>35.913011209898571</v>
      </c>
      <c r="T8" s="30">
        <v>27.856410390423086</v>
      </c>
      <c r="U8" s="30">
        <v>303.69049131083739</v>
      </c>
      <c r="V8" s="30">
        <v>1008.687016619216</v>
      </c>
      <c r="W8" s="32">
        <f>(T8-S8)/S8</f>
        <v>-0.22433654400037814</v>
      </c>
      <c r="X8" s="36">
        <f t="shared" ref="X8:X11" si="0">(V8-U8)/U8</f>
        <v>2.3214310144033816</v>
      </c>
      <c r="Y8" s="49">
        <f>kWh_in_MMBtu*(V8-U8)*Elec_source_E+(T8-S8)*Gas_source_E</f>
        <v>-1.234098477581731</v>
      </c>
      <c r="Z8" s="50">
        <f>(V8-U8)*Elec_emissions/1000+(T8-S8)*Gas_emissions</f>
        <v>-159.25537266451374</v>
      </c>
      <c r="AA8" s="6"/>
      <c r="AB8" s="16">
        <v>1</v>
      </c>
      <c r="AC8" s="17" t="s">
        <v>22</v>
      </c>
      <c r="AD8" s="18">
        <v>2476</v>
      </c>
      <c r="AE8" s="18">
        <v>1264</v>
      </c>
      <c r="AF8" s="30">
        <v>34.673260101118785</v>
      </c>
      <c r="AG8" s="30">
        <v>25.95624539519444</v>
      </c>
      <c r="AH8" s="30">
        <v>300.67603958176244</v>
      </c>
      <c r="AI8" s="30">
        <v>1166.8764015367756</v>
      </c>
      <c r="AJ8" s="32">
        <f>(AG8-AF8)/AF8</f>
        <v>-0.25140453134497953</v>
      </c>
      <c r="AK8" s="36">
        <f t="shared" ref="AK8:AK11" si="1">(AI8-AH8)/AH8</f>
        <v>2.880842660957919</v>
      </c>
      <c r="AL8" s="49">
        <f>kWh_in_MMBtu*(AI8-AH8)*Elec_source_E+(AG8-AF8)*Gas_source_E</f>
        <v>-0.22812337781585335</v>
      </c>
      <c r="AM8" s="50">
        <f>(AI8-AH8)*Elec_emissions/1000+(AG8-AF8)*Gas_emissions</f>
        <v>-21.945835488289958</v>
      </c>
      <c r="AO8" s="16">
        <v>1</v>
      </c>
      <c r="AP8" s="17" t="s">
        <v>22</v>
      </c>
      <c r="AQ8" s="18">
        <v>211</v>
      </c>
      <c r="AR8" s="18">
        <v>112</v>
      </c>
      <c r="AS8" s="30">
        <v>95.778105577457524</v>
      </c>
      <c r="AT8" s="30">
        <v>82.817412199515061</v>
      </c>
      <c r="AU8" s="30">
        <v>673.22691158079886</v>
      </c>
      <c r="AV8" s="30">
        <v>1079.537654132487</v>
      </c>
      <c r="AW8" s="32">
        <f>(AT8-AS8)/AS8</f>
        <v>-0.1353200013698424</v>
      </c>
      <c r="AX8" s="36">
        <f>(AU8-AT8)/AT8</f>
        <v>7.1290503252979081</v>
      </c>
      <c r="AY8" s="49">
        <f>kWh_in_MMBtu*(AV8-AU8)*Elec_source_E+(AT8-AS8)*Gas_source_E</f>
        <v>-9.7772485213783895</v>
      </c>
      <c r="AZ8" s="50">
        <f>(AV8-AU8)*Elec_emissions/1000+(AT8-AS8)*Gas_emissions</f>
        <v>-1314.4461068873875</v>
      </c>
      <c r="BA8" s="6"/>
      <c r="BB8" s="16">
        <v>1</v>
      </c>
      <c r="BC8" s="17" t="s">
        <v>22</v>
      </c>
      <c r="BD8" s="18">
        <v>72</v>
      </c>
      <c r="BE8" s="18">
        <v>34</v>
      </c>
      <c r="BF8" s="30">
        <v>80.390862856830196</v>
      </c>
      <c r="BG8" s="30">
        <v>70.556086742296543</v>
      </c>
      <c r="BH8" s="30">
        <v>571.73907242338078</v>
      </c>
      <c r="BI8" s="30">
        <v>639.02254566607644</v>
      </c>
      <c r="BJ8" s="32">
        <f>(BG8-BF8)/BF8</f>
        <v>-0.12233698911838546</v>
      </c>
      <c r="BK8" s="36">
        <f>(BH8-BG8)/BG8</f>
        <v>7.1033274210860968</v>
      </c>
      <c r="BL8" s="49">
        <f>kWh_in_MMBtu*(BI8-BH8)*Elec_source_E+(BG8-BF8)*Gas_source_E</f>
        <v>-9.9995782990327111</v>
      </c>
      <c r="BM8" s="50">
        <f>(BI8-BH8)*Elec_emissions/1000+(BG8-BF8)*Gas_emissions</f>
        <v>-1347.8819187415675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5859</v>
      </c>
      <c r="F9" s="30">
        <v>37.441146889394162</v>
      </c>
      <c r="G9" s="31">
        <v>29.28821465983118</v>
      </c>
      <c r="H9" s="31">
        <v>314.05672368099613</v>
      </c>
      <c r="I9" s="30">
        <v>960.73421573071539</v>
      </c>
      <c r="J9" s="37">
        <f t="shared" ref="J9:J11" si="2">(G9-F9)/F9</f>
        <v>-0.21775327165184777</v>
      </c>
      <c r="K9" s="38">
        <f t="shared" ref="K9:K11" si="3">(I9-H9)/H9</f>
        <v>2.0591104831959703</v>
      </c>
      <c r="L9" s="49">
        <f>kWh_in_MMBtu*(I9-H9)*Elec_source_E+(G9-F9)*Gas_source_E</f>
        <v>-1.9634553114993594</v>
      </c>
      <c r="M9" s="50">
        <f>(I9-H9)*Elec_emissions/1000+(G9-F9)*Gas_emissions</f>
        <v>-258.21196430546661</v>
      </c>
      <c r="N9" s="6"/>
      <c r="O9" s="16">
        <v>2</v>
      </c>
      <c r="P9" s="17" t="s">
        <v>23</v>
      </c>
      <c r="Q9" s="18">
        <v>7241</v>
      </c>
      <c r="R9" s="18">
        <v>4259</v>
      </c>
      <c r="S9" s="30">
        <v>36.266288243993472</v>
      </c>
      <c r="T9" s="31">
        <v>28.30881581102026</v>
      </c>
      <c r="U9" s="31">
        <v>305.96264936032497</v>
      </c>
      <c r="V9" s="30">
        <v>933.16264499302713</v>
      </c>
      <c r="W9" s="37">
        <f t="shared" ref="W9:W11" si="4">(T9-S9)/S9</f>
        <v>-0.21941788967860951</v>
      </c>
      <c r="X9" s="38">
        <f t="shared" si="0"/>
        <v>2.0499234038664098</v>
      </c>
      <c r="Y9" s="49">
        <f>kWh_in_MMBtu*(V9-U9)*Elec_source_E+(T9-S9)*Gas_source_E</f>
        <v>-1.9589275469716938</v>
      </c>
      <c r="Z9" s="50">
        <f>(V9-U9)*Elec_emissions/1000+(T9-S9)*Gas_emissions</f>
        <v>-257.79965399711318</v>
      </c>
      <c r="AA9" s="6"/>
      <c r="AB9" s="16">
        <v>2</v>
      </c>
      <c r="AC9" s="17" t="s">
        <v>23</v>
      </c>
      <c r="AD9" s="18">
        <v>2476</v>
      </c>
      <c r="AE9" s="18">
        <v>1447</v>
      </c>
      <c r="AF9" s="30">
        <v>35.082286231404495</v>
      </c>
      <c r="AG9" s="31">
        <v>26.91176759954066</v>
      </c>
      <c r="AH9" s="31">
        <v>302.31042383470867</v>
      </c>
      <c r="AI9" s="30">
        <v>1041.6036200129226</v>
      </c>
      <c r="AJ9" s="37">
        <f t="shared" ref="AJ9:AJ11" si="5">(AG9-AF9)/AF9</f>
        <v>-0.23289584316058226</v>
      </c>
      <c r="AK9" s="38">
        <f t="shared" si="1"/>
        <v>2.4454770259011318</v>
      </c>
      <c r="AL9" s="49">
        <f>kWh_in_MMBtu*(AI9-AH9)*Elec_source_E+(AG9-AF9)*Gas_source_E</f>
        <v>-0.99109342365623032</v>
      </c>
      <c r="AM9" s="50">
        <f>(AI9-AH9)*Elec_emissions/1000+(AG9-AF9)*Gas_emissions</f>
        <v>-126.13393164086051</v>
      </c>
      <c r="AO9" s="16">
        <v>2</v>
      </c>
      <c r="AP9" s="17" t="s">
        <v>23</v>
      </c>
      <c r="AQ9" s="18">
        <v>211</v>
      </c>
      <c r="AR9" s="18">
        <v>116</v>
      </c>
      <c r="AS9" s="30">
        <v>94.526489475629035</v>
      </c>
      <c r="AT9" s="31">
        <v>80.219924437747281</v>
      </c>
      <c r="AU9" s="31">
        <v>664.91984242643593</v>
      </c>
      <c r="AV9" s="30">
        <v>1060.8914030787059</v>
      </c>
      <c r="AW9" s="37">
        <f t="shared" ref="AW9:AW11" si="6">(AT9-AS9)/AS9</f>
        <v>-0.15134979747206517</v>
      </c>
      <c r="AX9" s="38">
        <f t="shared" ref="AX9:AX11" si="7">(AU9-AT9)/AT9</f>
        <v>7.2887119015230537</v>
      </c>
      <c r="AY9" s="49">
        <f>kWh_in_MMBtu*(AV9-AU9)*Elec_source_E+(AT9-AS9)*Gas_source_E</f>
        <v>-11.354938498595796</v>
      </c>
      <c r="AZ9" s="50">
        <f>(AV9-AU9)*Elec_emissions/1000+(AT9-AS9)*Gas_emissions</f>
        <v>-1527.3224113802171</v>
      </c>
      <c r="BA9" s="6"/>
      <c r="BB9" s="16">
        <v>2</v>
      </c>
      <c r="BC9" s="17" t="s">
        <v>23</v>
      </c>
      <c r="BD9" s="18">
        <v>72</v>
      </c>
      <c r="BE9" s="18">
        <v>37</v>
      </c>
      <c r="BF9" s="30">
        <v>85.957217237215843</v>
      </c>
      <c r="BG9" s="31">
        <v>75.285518959478722</v>
      </c>
      <c r="BH9" s="31">
        <v>605.12257867680682</v>
      </c>
      <c r="BI9" s="30">
        <v>657.78983851648411</v>
      </c>
      <c r="BJ9" s="37">
        <f t="shared" ref="BJ9:BJ11" si="8">(BG9-BF9)/BF9</f>
        <v>-0.12415127688797174</v>
      </c>
      <c r="BK9" s="38">
        <f t="shared" ref="BK9:BK11" si="9">(BH9-BG9)/BG9</f>
        <v>7.0377021642436279</v>
      </c>
      <c r="BL9" s="49">
        <f>kWh_in_MMBtu*(BI9-BH9)*Elec_source_E+(BG9-BF9)*Gas_source_E</f>
        <v>-11.068302639346975</v>
      </c>
      <c r="BM9" s="50">
        <f>(BI9-BH9)*Elec_emissions/1000+(BG9-BF9)*Gas_emissions</f>
        <v>-1492.1614510204661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7653</v>
      </c>
      <c r="F10" s="30">
        <v>37.875286246735115</v>
      </c>
      <c r="G10" s="31">
        <v>29.943785140135066</v>
      </c>
      <c r="H10" s="31">
        <v>317.42201272986966</v>
      </c>
      <c r="I10" s="30">
        <v>911.79071494392315</v>
      </c>
      <c r="J10" s="37">
        <f t="shared" si="2"/>
        <v>-0.20941098781223735</v>
      </c>
      <c r="K10" s="38">
        <f t="shared" si="3"/>
        <v>1.8724873461119065</v>
      </c>
      <c r="L10" s="49">
        <f>kWh_in_MMBtu*(I10-H10)*Elec_source_E+(G10-F10)*Gas_source_E</f>
        <v>-2.2821061400018898</v>
      </c>
      <c r="M10" s="50">
        <f>(I10-H10)*Elec_emissions/1000+(G10-F10)*Gas_emissions</f>
        <v>-301.71856965097345</v>
      </c>
      <c r="N10" s="6"/>
      <c r="O10" s="16">
        <v>3</v>
      </c>
      <c r="P10" s="17" t="s">
        <v>24</v>
      </c>
      <c r="Q10" s="18">
        <v>7241</v>
      </c>
      <c r="R10" s="18">
        <v>5333</v>
      </c>
      <c r="S10" s="30">
        <v>36.880733495830874</v>
      </c>
      <c r="T10" s="31">
        <v>28.822477863979302</v>
      </c>
      <c r="U10" s="31">
        <v>310.75887781478701</v>
      </c>
      <c r="V10" s="30">
        <v>911.71570503552027</v>
      </c>
      <c r="W10" s="37">
        <f t="shared" si="4"/>
        <v>-0.21849499367366176</v>
      </c>
      <c r="X10" s="38">
        <f t="shared" si="0"/>
        <v>1.933836392532299</v>
      </c>
      <c r="Y10" s="49">
        <f>kWh_in_MMBtu*(V10-U10)*Elec_source_E+(T10-S10)*Gas_source_E</f>
        <v>-2.3497370069066346</v>
      </c>
      <c r="Z10" s="50">
        <f>(V10-U10)*Elec_emissions/1000+(T10-S10)*Gas_emissions</f>
        <v>-310.772351103235</v>
      </c>
      <c r="AA10" s="6"/>
      <c r="AB10" s="16">
        <v>3</v>
      </c>
      <c r="AC10" s="17" t="s">
        <v>24</v>
      </c>
      <c r="AD10" s="18">
        <v>2476</v>
      </c>
      <c r="AE10" s="18">
        <v>2104</v>
      </c>
      <c r="AF10" s="30">
        <v>35.425153129573324</v>
      </c>
      <c r="AG10" s="31">
        <v>28.220319680013617</v>
      </c>
      <c r="AH10" s="31">
        <v>304.2810516054243</v>
      </c>
      <c r="AI10" s="30">
        <v>921.71123829342207</v>
      </c>
      <c r="AJ10" s="37">
        <f t="shared" si="5"/>
        <v>-0.20338185760854283</v>
      </c>
      <c r="AK10" s="38">
        <f t="shared" si="1"/>
        <v>2.0291443828998226</v>
      </c>
      <c r="AL10" s="49">
        <f>kWh_in_MMBtu*(AI10-AH10)*Elec_source_E+(AG10-AF10)*Gas_source_E</f>
        <v>-1.2431452939237806</v>
      </c>
      <c r="AM10" s="50">
        <f>(AI10-AH10)*Elec_emissions/1000+(AG10-AF10)*Gas_emissions</f>
        <v>-161.3670256409282</v>
      </c>
      <c r="AO10" s="16">
        <v>3</v>
      </c>
      <c r="AP10" s="17" t="s">
        <v>24</v>
      </c>
      <c r="AQ10" s="18">
        <v>211</v>
      </c>
      <c r="AR10" s="18">
        <v>153</v>
      </c>
      <c r="AS10" s="30">
        <v>87.131595887962064</v>
      </c>
      <c r="AT10" s="31">
        <v>73.919558082424359</v>
      </c>
      <c r="AU10" s="31">
        <v>620.0366523119983</v>
      </c>
      <c r="AV10" s="30">
        <v>908.74767692714397</v>
      </c>
      <c r="AW10" s="37">
        <f t="shared" si="6"/>
        <v>-0.15163314376252637</v>
      </c>
      <c r="AX10" s="38">
        <f t="shared" si="7"/>
        <v>7.3879918711178361</v>
      </c>
      <c r="AY10" s="49">
        <f>kWh_in_MMBtu*(AV10-AU10)*Elec_source_E+(AT10-AS10)*Gas_source_E</f>
        <v>-11.31022044992279</v>
      </c>
      <c r="AZ10" s="50">
        <f>(AV10-AU10)*Elec_emissions/1000+(AT10-AS10)*Gas_emissions</f>
        <v>-1522.3837276236209</v>
      </c>
      <c r="BA10" s="6"/>
      <c r="BB10" s="16">
        <v>3</v>
      </c>
      <c r="BC10" s="17" t="s">
        <v>24</v>
      </c>
      <c r="BD10" s="18">
        <v>72</v>
      </c>
      <c r="BE10" s="18">
        <v>63</v>
      </c>
      <c r="BF10" s="30">
        <v>84.269167579646833</v>
      </c>
      <c r="BG10" s="31">
        <v>75.623305325282814</v>
      </c>
      <c r="BH10" s="31">
        <v>585.40678815690023</v>
      </c>
      <c r="BI10" s="30">
        <v>594.21661225721027</v>
      </c>
      <c r="BJ10" s="37">
        <f t="shared" si="8"/>
        <v>-0.10259816849611574</v>
      </c>
      <c r="BK10" s="38">
        <f t="shared" si="9"/>
        <v>6.7410896765072197</v>
      </c>
      <c r="BL10" s="49">
        <f>kWh_in_MMBtu*(BI10-BH10)*Elec_source_E+(BG10-BF10)*Gas_source_E</f>
        <v>-9.3296730848827742</v>
      </c>
      <c r="BM10" s="50">
        <f>(BI10-BH10)*Elec_emissions/1000+(BG10-BF10)*Gas_emissions</f>
        <v>-1258.1322671496598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9955</v>
      </c>
      <c r="F11" s="39">
        <v>39.44952554725365</v>
      </c>
      <c r="G11" s="40">
        <v>31.123564293759703</v>
      </c>
      <c r="H11" s="40">
        <v>322.71264079135506</v>
      </c>
      <c r="I11" s="39">
        <v>952.35550913467239</v>
      </c>
      <c r="J11" s="41">
        <f t="shared" si="2"/>
        <v>-0.21105352061892096</v>
      </c>
      <c r="K11" s="42">
        <f t="shared" si="3"/>
        <v>1.9510945304135245</v>
      </c>
      <c r="L11" s="51">
        <f>kWh_in_MMBtu*(I11-H11)*Elec_source_E+(G11-F11)*Gas_source_E</f>
        <v>-2.334427300079235</v>
      </c>
      <c r="M11" s="52">
        <f>(I11-H11)*Elec_emissions/1000+(G11-F11)*Gas_emissions</f>
        <v>-308.41557369242696</v>
      </c>
      <c r="N11" s="6"/>
      <c r="O11" s="19">
        <v>4</v>
      </c>
      <c r="P11" s="14" t="s">
        <v>25</v>
      </c>
      <c r="Q11" s="13">
        <v>7241</v>
      </c>
      <c r="R11" s="13">
        <v>7208</v>
      </c>
      <c r="S11" s="39">
        <v>38.811393143891678</v>
      </c>
      <c r="T11" s="40">
        <v>30.634729052508039</v>
      </c>
      <c r="U11" s="40">
        <v>317.8663065347028</v>
      </c>
      <c r="V11" s="39">
        <v>929.40356028237886</v>
      </c>
      <c r="W11" s="41">
        <f t="shared" si="4"/>
        <v>-0.21067690255459232</v>
      </c>
      <c r="X11" s="42">
        <f t="shared" si="0"/>
        <v>1.9238819628745769</v>
      </c>
      <c r="Y11" s="51">
        <f>kWh_in_MMBtu*(V11-U11)*Elec_source_E+(T11-S11)*Gas_source_E</f>
        <v>-2.3655296279127302</v>
      </c>
      <c r="Z11" s="52">
        <f>(V11-U11)*Elec_emissions/1000+(T11-S11)*Gas_emissions</f>
        <v>-312.79445448427396</v>
      </c>
      <c r="AA11" s="6"/>
      <c r="AB11" s="19">
        <v>4</v>
      </c>
      <c r="AC11" s="14" t="s">
        <v>25</v>
      </c>
      <c r="AD11" s="13">
        <v>2476</v>
      </c>
      <c r="AE11" s="13">
        <v>2466</v>
      </c>
      <c r="AF11" s="39">
        <v>35.644836808875539</v>
      </c>
      <c r="AG11" s="40">
        <v>27.418649291095363</v>
      </c>
      <c r="AH11" s="40">
        <v>303.20982556325578</v>
      </c>
      <c r="AI11" s="39">
        <v>1023.1388845493726</v>
      </c>
      <c r="AJ11" s="41">
        <f t="shared" si="5"/>
        <v>-0.23078202214498175</v>
      </c>
      <c r="AK11" s="42">
        <f t="shared" si="1"/>
        <v>2.3743592663883675</v>
      </c>
      <c r="AL11" s="51">
        <f>kWh_in_MMBtu*(AI11-AH11)*Elec_source_E+(AG11-AF11)*Gas_source_E</f>
        <v>-1.2590823146962533</v>
      </c>
      <c r="AM11" s="52">
        <f>(AI11-AH11)*Elec_emissions/1000+(AG11-AF11)*Gas_emissions</f>
        <v>-162.47271334787183</v>
      </c>
      <c r="AO11" s="19">
        <v>4</v>
      </c>
      <c r="AP11" s="14" t="s">
        <v>25</v>
      </c>
      <c r="AQ11" s="13">
        <v>211</v>
      </c>
      <c r="AR11" s="13">
        <v>209</v>
      </c>
      <c r="AS11" s="39">
        <v>91.267854543067557</v>
      </c>
      <c r="AT11" s="40">
        <v>77.479579090791404</v>
      </c>
      <c r="AU11" s="40">
        <v>632.03966427188038</v>
      </c>
      <c r="AV11" s="39">
        <v>1004.1868936022747</v>
      </c>
      <c r="AW11" s="41">
        <f t="shared" si="6"/>
        <v>-0.1510748282766933</v>
      </c>
      <c r="AX11" s="42">
        <f t="shared" si="7"/>
        <v>7.1574999721055468</v>
      </c>
      <c r="AY11" s="51">
        <f>kWh_in_MMBtu*(AV11-AU11)*Elec_source_E+(AT11-AS11)*Gas_source_E</f>
        <v>-11.045062884250411</v>
      </c>
      <c r="AZ11" s="52">
        <f>(AV11-AU11)*Elec_emissions/1000+(AT11-AS11)*Gas_emissions</f>
        <v>-1485.774420038201</v>
      </c>
      <c r="BA11" s="6"/>
      <c r="BB11" s="19">
        <v>4</v>
      </c>
      <c r="BC11" s="14" t="s">
        <v>25</v>
      </c>
      <c r="BD11" s="13">
        <v>72</v>
      </c>
      <c r="BE11" s="13">
        <v>72</v>
      </c>
      <c r="BF11" s="39">
        <v>83.227164882636401</v>
      </c>
      <c r="BG11" s="40">
        <v>72.393532667808969</v>
      </c>
      <c r="BH11" s="40">
        <v>577.94835977754451</v>
      </c>
      <c r="BI11" s="39">
        <v>675.31501192604003</v>
      </c>
      <c r="BJ11" s="41">
        <f t="shared" si="8"/>
        <v>-0.13016942521236408</v>
      </c>
      <c r="BK11" s="42">
        <f t="shared" si="9"/>
        <v>6.9834252933831369</v>
      </c>
      <c r="BL11" s="51">
        <f>kWh_in_MMBtu*(BI11-BH11)*Elec_source_E+(BG11-BF11)*Gas_source_E</f>
        <v>-10.766265047839324</v>
      </c>
      <c r="BM11" s="52">
        <f>(BI11-BH11)*Elec_emissions/1000+(BG11-BF11)*Gas_emissions</f>
        <v>-1450.97282335572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82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82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82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82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82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1771</v>
      </c>
      <c r="F23" s="30">
        <v>54.891104540493039</v>
      </c>
      <c r="G23" s="30">
        <v>44.18286313543345</v>
      </c>
      <c r="H23" s="30">
        <v>386.02843230078867</v>
      </c>
      <c r="I23" s="30">
        <v>1261.8899797981564</v>
      </c>
      <c r="J23" s="32">
        <f>(G23-F23)/F23</f>
        <v>-0.19508154362534541</v>
      </c>
      <c r="K23" s="36">
        <f t="shared" ref="K23:K26" si="10">(I23-H23)/H23</f>
        <v>2.2689042417862817</v>
      </c>
      <c r="L23" s="49">
        <f>kWh_in_MMBtu*(I23-H23)*Elec_source_E+(G23-F23)*Gas_source_E</f>
        <v>-2.2951291482954606</v>
      </c>
      <c r="M23" s="50">
        <f>(I23-H23)*Elec_emissions/1000+(G23-F23)*Gas_emissions</f>
        <v>-300.60879648258674</v>
      </c>
      <c r="N23" s="6"/>
      <c r="O23" s="16">
        <v>1</v>
      </c>
      <c r="P23" s="17" t="s">
        <v>22</v>
      </c>
      <c r="Q23" s="18">
        <v>3779</v>
      </c>
      <c r="R23" s="18">
        <v>1233</v>
      </c>
      <c r="S23" s="30">
        <v>54.119913175542386</v>
      </c>
      <c r="T23" s="30">
        <v>44.234908495868432</v>
      </c>
      <c r="U23" s="30">
        <v>377.64836166134722</v>
      </c>
      <c r="V23" s="30">
        <v>1111.494235193913</v>
      </c>
      <c r="W23" s="32">
        <f>(T23-S23)/S23</f>
        <v>-0.18265004689883979</v>
      </c>
      <c r="X23" s="36">
        <f t="shared" ref="X23:X26" si="11">(V23-U23)/U23</f>
        <v>1.9431988803135216</v>
      </c>
      <c r="Y23" s="49">
        <f>kWh_in_MMBtu*(V23-U23)*Elec_source_E+(T23-S23)*Gas_source_E</f>
        <v>-2.9182015072774092</v>
      </c>
      <c r="Z23" s="50">
        <f>(V23-U23)*Elec_emissions/1000+(T23-S23)*Gas_emissions</f>
        <v>-386.08378779572081</v>
      </c>
      <c r="AA23" s="6"/>
      <c r="AB23" s="16">
        <v>1</v>
      </c>
      <c r="AC23" s="17" t="s">
        <v>22</v>
      </c>
      <c r="AD23" s="18">
        <v>1341</v>
      </c>
      <c r="AE23" s="18">
        <v>468</v>
      </c>
      <c r="AF23" s="30">
        <v>46.821778132756066</v>
      </c>
      <c r="AG23" s="30">
        <v>34.765369329891143</v>
      </c>
      <c r="AH23" s="30">
        <v>346.41933637533134</v>
      </c>
      <c r="AI23" s="30">
        <v>1660.6556329069565</v>
      </c>
      <c r="AJ23" s="32">
        <f>(AG23-AF23)/AF23</f>
        <v>-0.25749574842460704</v>
      </c>
      <c r="AK23" s="36">
        <f t="shared" ref="AK23:AK26" si="12">(AI23-AH23)/AH23</f>
        <v>3.793772917767221</v>
      </c>
      <c r="AL23" s="49">
        <f>kWh_in_MMBtu*(AI23-AH23)*Elec_source_E+(AG23-AF23)*Gas_source_E</f>
        <v>0.92854851841529751</v>
      </c>
      <c r="AM23" s="50">
        <f>(AI23-AH23)*Elec_emissions/1000+(AG23-AF23)*Gas_emissions</f>
        <v>138.60748113583941</v>
      </c>
      <c r="AO23" s="16">
        <v>1</v>
      </c>
      <c r="AP23" s="17" t="s">
        <v>22</v>
      </c>
      <c r="AQ23" s="18">
        <v>133</v>
      </c>
      <c r="AR23" s="18">
        <v>57</v>
      </c>
      <c r="AS23" s="30">
        <v>124.22783799107984</v>
      </c>
      <c r="AT23" s="30">
        <v>107.14112442414198</v>
      </c>
      <c r="AU23" s="30">
        <v>809.84864127810602</v>
      </c>
      <c r="AV23" s="30">
        <v>1380.241118417197</v>
      </c>
      <c r="AW23" s="32">
        <f>(AT23-AS23)/AS23</f>
        <v>-0.13754335455926367</v>
      </c>
      <c r="AX23" s="36">
        <f t="shared" ref="AX23:AX26" si="13">(AV23-AU23)/AU23</f>
        <v>0.7043198544346454</v>
      </c>
      <c r="AY23" s="49">
        <f>kWh_in_MMBtu*(AV23-AU23)*Elec_source_E+(AT23-AS23)*Gas_source_E</f>
        <v>-12.517973909489065</v>
      </c>
      <c r="AZ23" s="50">
        <f>(AV23-AU23)*Elec_emissions/1000+(AT23-AS23)*Gas_emissions</f>
        <v>-1682.3962325796269</v>
      </c>
      <c r="BA23" s="6"/>
      <c r="BB23" s="16">
        <v>1</v>
      </c>
      <c r="BC23" s="17" t="s">
        <v>22</v>
      </c>
      <c r="BD23" s="18">
        <v>46</v>
      </c>
      <c r="BE23" s="18">
        <v>13</v>
      </c>
      <c r="BF23" s="30">
        <v>114.51648185753005</v>
      </c>
      <c r="BG23" s="30">
        <v>102.22857683706751</v>
      </c>
      <c r="BH23" s="30">
        <v>748.48474613450992</v>
      </c>
      <c r="BI23" s="30">
        <v>651.86017524634372</v>
      </c>
      <c r="BJ23" s="32">
        <f>(BG23-BF23)/BF23</f>
        <v>-0.10730250197303413</v>
      </c>
      <c r="BK23" s="36">
        <f t="shared" ref="BK23:BK26" si="14">(BI23-BH23)/BH23</f>
        <v>-0.12909357390003756</v>
      </c>
      <c r="BL23" s="49">
        <f>kWh_in_MMBtu*(BI23-BH23)*Elec_source_E+(BG23-BF23)*Gas_source_E</f>
        <v>-14.42826591810805</v>
      </c>
      <c r="BM23" s="50">
        <f>(BI23-BH23)*Elec_emissions/1000+(BG23-BF23)*Gas_emissions</f>
        <v>-1946.8141640793879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2108</v>
      </c>
      <c r="F24" s="30">
        <v>53.513418157767667</v>
      </c>
      <c r="G24" s="31">
        <v>43.712090491646457</v>
      </c>
      <c r="H24" s="31">
        <v>381.17755611493192</v>
      </c>
      <c r="I24" s="30">
        <v>1076.2015799086955</v>
      </c>
      <c r="J24" s="37">
        <f t="shared" ref="J24:J26" si="15">(G24-F24)/F24</f>
        <v>-0.18315644942031259</v>
      </c>
      <c r="K24" s="38">
        <f t="shared" si="10"/>
        <v>1.8233603018961624</v>
      </c>
      <c r="L24" s="49">
        <f>kWh_in_MMBtu*(I24-H24)*Elec_source_E+(G24-F24)*Gas_source_E</f>
        <v>-3.2426149782405238</v>
      </c>
      <c r="M24" s="50">
        <f>(I24-H24)*Elec_emissions/1000+(G24-F24)*Gas_emissions</f>
        <v>-430.23023632368552</v>
      </c>
      <c r="N24" s="6"/>
      <c r="O24" s="16">
        <v>2</v>
      </c>
      <c r="P24" s="17" t="s">
        <v>23</v>
      </c>
      <c r="Q24" s="18">
        <v>3779</v>
      </c>
      <c r="R24" s="18">
        <v>1445</v>
      </c>
      <c r="S24" s="30">
        <v>53.018483433061121</v>
      </c>
      <c r="T24" s="31">
        <v>43.824009859694918</v>
      </c>
      <c r="U24" s="31">
        <v>375.08143712111035</v>
      </c>
      <c r="V24" s="30">
        <v>951.46163334388359</v>
      </c>
      <c r="W24" s="37">
        <f t="shared" ref="W24:W26" si="16">(T24-S24)/S24</f>
        <v>-0.173420154218005</v>
      </c>
      <c r="X24" s="38">
        <f t="shared" si="11"/>
        <v>1.5366801424424141</v>
      </c>
      <c r="Y24" s="49">
        <f>kWh_in_MMBtu*(V24-U24)*Elec_source_E+(T24-S24)*Gas_source_E</f>
        <v>-3.851328614603057</v>
      </c>
      <c r="Z24" s="50">
        <f>(V24-U24)*Elec_emissions/1000+(T24-S24)*Gas_emissions</f>
        <v>-513.53080997691939</v>
      </c>
      <c r="AA24" s="6"/>
      <c r="AB24" s="16">
        <v>2</v>
      </c>
      <c r="AC24" s="17" t="s">
        <v>23</v>
      </c>
      <c r="AD24" s="18">
        <v>1341</v>
      </c>
      <c r="AE24" s="18">
        <v>587</v>
      </c>
      <c r="AF24" s="30">
        <v>45.949852062602766</v>
      </c>
      <c r="AG24" s="31">
        <v>35.609806645441793</v>
      </c>
      <c r="AH24" s="31">
        <v>342.81100327955659</v>
      </c>
      <c r="AI24" s="30">
        <v>1368.2454906119349</v>
      </c>
      <c r="AJ24" s="37">
        <f t="shared" ref="AJ24:AJ26" si="17">(AG24-AF24)/AF24</f>
        <v>-0.22502891637330061</v>
      </c>
      <c r="AK24" s="38">
        <f t="shared" si="12"/>
        <v>2.9912531322576998</v>
      </c>
      <c r="AL24" s="49">
        <f>kWh_in_MMBtu*(AI24-AH24)*Elec_source_E+(AG24-AF24)*Gas_source_E</f>
        <v>-0.29248807662638932</v>
      </c>
      <c r="AM24" s="50">
        <f>(AI24-AH24)*Elec_emissions/1000+(AG24-AF24)*Gas_emissions</f>
        <v>-29.004931741385008</v>
      </c>
      <c r="AO24" s="16">
        <v>2</v>
      </c>
      <c r="AP24" s="17" t="s">
        <v>23</v>
      </c>
      <c r="AQ24" s="18">
        <v>133</v>
      </c>
      <c r="AR24" s="18">
        <v>60</v>
      </c>
      <c r="AS24" s="30">
        <v>121.43619650433753</v>
      </c>
      <c r="AT24" s="31">
        <v>102.96816064530384</v>
      </c>
      <c r="AU24" s="31">
        <v>793.64740127963819</v>
      </c>
      <c r="AV24" s="30">
        <v>1323.1956040862128</v>
      </c>
      <c r="AW24" s="37">
        <f t="shared" ref="AW24:AW26" si="18">(AT24-AS24)/AS24</f>
        <v>-0.15208015724021823</v>
      </c>
      <c r="AX24" s="38">
        <f t="shared" si="13"/>
        <v>0.66723358755129425</v>
      </c>
      <c r="AY24" s="49">
        <f>kWh_in_MMBtu*(AV24-AU24)*Elec_source_E+(AT24-AS24)*Gas_source_E</f>
        <v>-14.460888424811632</v>
      </c>
      <c r="AZ24" s="50">
        <f>(AV24-AU24)*Elec_emissions/1000+(AT24-AS24)*Gas_emissions</f>
        <v>-1944.8381843971933</v>
      </c>
      <c r="BA24" s="6"/>
      <c r="BB24" s="16">
        <v>2</v>
      </c>
      <c r="BC24" s="17" t="s">
        <v>23</v>
      </c>
      <c r="BD24" s="18">
        <v>46</v>
      </c>
      <c r="BE24" s="18">
        <v>16</v>
      </c>
      <c r="BF24" s="30">
        <v>120.99012279954063</v>
      </c>
      <c r="BG24" s="31">
        <v>108.64664809618858</v>
      </c>
      <c r="BH24" s="31">
        <v>792.54429052472153</v>
      </c>
      <c r="BI24" s="30">
        <v>701.18943945227204</v>
      </c>
      <c r="BJ24" s="37">
        <f t="shared" ref="BJ24:BJ26" si="19">(BG24-BF24)/BF24</f>
        <v>-0.1020205155407852</v>
      </c>
      <c r="BK24" s="38">
        <f t="shared" si="14"/>
        <v>-0.11526781804454864</v>
      </c>
      <c r="BL24" s="49">
        <f>kWh_in_MMBtu*(BI24-BH24)*Elec_source_E+(BG24-BF24)*Gas_source_E</f>
        <v>-14.432419972565553</v>
      </c>
      <c r="BM24" s="50">
        <f>(BI24-BH24)*Elec_emissions/1000+(BG24-BF24)*Gas_emissions</f>
        <v>-1947.3207348520921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3176</v>
      </c>
      <c r="F25" s="30">
        <v>50.824379162033161</v>
      </c>
      <c r="G25" s="31">
        <v>42.445588612594136</v>
      </c>
      <c r="H25" s="31">
        <v>371.64400771012686</v>
      </c>
      <c r="I25" s="30">
        <v>908.07588375028911</v>
      </c>
      <c r="J25" s="37">
        <f t="shared" si="15"/>
        <v>-0.16485770584086445</v>
      </c>
      <c r="K25" s="38">
        <f t="shared" si="10"/>
        <v>1.4434024628713127</v>
      </c>
      <c r="L25" s="49">
        <f>kWh_in_MMBtu*(I25-H25)*Elec_source_E+(G25-F25)*Gas_source_E</f>
        <v>-3.3899153728229257</v>
      </c>
      <c r="M25" s="50">
        <f>(I25-H25)*Elec_emissions/1000+(G25-F25)*Gas_emissions</f>
        <v>-451.71026300514063</v>
      </c>
      <c r="N25" s="6"/>
      <c r="O25" s="16">
        <v>3</v>
      </c>
      <c r="P25" s="17" t="s">
        <v>24</v>
      </c>
      <c r="Q25" s="18">
        <v>3779</v>
      </c>
      <c r="R25" s="18">
        <v>2043</v>
      </c>
      <c r="S25" s="30">
        <v>51.224892719760007</v>
      </c>
      <c r="T25" s="31">
        <v>42.908537178451013</v>
      </c>
      <c r="U25" s="31">
        <v>370.71495542782253</v>
      </c>
      <c r="V25" s="30">
        <v>841.16552249186179</v>
      </c>
      <c r="W25" s="37">
        <f t="shared" si="16"/>
        <v>-0.16234988693496979</v>
      </c>
      <c r="X25" s="38">
        <f t="shared" si="11"/>
        <v>1.2690358459402242</v>
      </c>
      <c r="Y25" s="49">
        <f>kWh_in_MMBtu*(V25-U25)*Elec_source_E+(T25-S25)*Gas_source_E</f>
        <v>-4.0282480871589259</v>
      </c>
      <c r="Z25" s="50">
        <f>(V25-U25)*Elec_emissions/1000+(T25-S25)*Gas_emissions</f>
        <v>-538.46914006130896</v>
      </c>
      <c r="AA25" s="6"/>
      <c r="AB25" s="16">
        <v>3</v>
      </c>
      <c r="AC25" s="17" t="s">
        <v>24</v>
      </c>
      <c r="AD25" s="18">
        <v>1341</v>
      </c>
      <c r="AE25" s="18">
        <v>1015</v>
      </c>
      <c r="AF25" s="30">
        <v>43.232620183568066</v>
      </c>
      <c r="AG25" s="31">
        <v>35.386628776498277</v>
      </c>
      <c r="AH25" s="31">
        <v>332.40054373289831</v>
      </c>
      <c r="AI25" s="30">
        <v>1037.9414351049645</v>
      </c>
      <c r="AJ25" s="37">
        <f t="shared" si="17"/>
        <v>-0.18148313411852626</v>
      </c>
      <c r="AK25" s="38">
        <f t="shared" si="12"/>
        <v>2.1225623864773402</v>
      </c>
      <c r="AL25" s="49">
        <f>kWh_in_MMBtu*(AI25-AH25)*Elec_source_E+(AG25-AF25)*Gas_source_E</f>
        <v>-0.99870630940523508</v>
      </c>
      <c r="AM25" s="50">
        <f>(AI25-AH25)*Elec_emissions/1000+(AG25-AF25)*Gas_emissions</f>
        <v>-127.5042807842749</v>
      </c>
      <c r="AO25" s="16">
        <v>3</v>
      </c>
      <c r="AP25" s="17" t="s">
        <v>24</v>
      </c>
      <c r="AQ25" s="18">
        <v>133</v>
      </c>
      <c r="AR25" s="18">
        <v>81</v>
      </c>
      <c r="AS25" s="30">
        <v>111.39362016095896</v>
      </c>
      <c r="AT25" s="31">
        <v>94.754192521797094</v>
      </c>
      <c r="AU25" s="31">
        <v>741.0224808039311</v>
      </c>
      <c r="AV25" s="30">
        <v>1098.3546898579907</v>
      </c>
      <c r="AW25" s="37">
        <f t="shared" si="18"/>
        <v>-0.14937505052011607</v>
      </c>
      <c r="AX25" s="38">
        <f t="shared" si="13"/>
        <v>0.48221507216136267</v>
      </c>
      <c r="AY25" s="49">
        <f>kWh_in_MMBtu*(AV25-AU25)*Elec_source_E+(AT25-AS25)*Gas_source_E</f>
        <v>-14.311426349583964</v>
      </c>
      <c r="AZ25" s="50">
        <f>(AV25-AU25)*Elec_emissions/1000+(AT25-AS25)*Gas_emissions</f>
        <v>-1926.4348309921916</v>
      </c>
      <c r="BA25" s="6"/>
      <c r="BB25" s="16">
        <v>3</v>
      </c>
      <c r="BC25" s="17" t="s">
        <v>24</v>
      </c>
      <c r="BD25" s="18">
        <v>46</v>
      </c>
      <c r="BE25" s="18">
        <v>37</v>
      </c>
      <c r="BF25" s="30">
        <v>104.37242358887966</v>
      </c>
      <c r="BG25" s="31">
        <v>96.014329070598961</v>
      </c>
      <c r="BH25" s="31">
        <v>690.84707335968858</v>
      </c>
      <c r="BI25" s="30">
        <v>623.52859000012381</v>
      </c>
      <c r="BJ25" s="37">
        <f t="shared" si="19"/>
        <v>-8.0079528968331884E-2</v>
      </c>
      <c r="BK25" s="38">
        <f t="shared" si="14"/>
        <v>-9.7443393705332365E-2</v>
      </c>
      <c r="BL25" s="49">
        <f>kWh_in_MMBtu*(BI25-BH25)*Elec_source_E+(BG25-BF25)*Gas_source_E</f>
        <v>-9.8310255042596868</v>
      </c>
      <c r="BM25" s="50">
        <f>(BI25-BH25)*Elec_emissions/1000+(BG25-BF25)*Gas_emissions</f>
        <v>-1326.5209689920694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5259</v>
      </c>
      <c r="F26" s="39">
        <v>49.003616687846879</v>
      </c>
      <c r="G26" s="40">
        <v>41.747780507865961</v>
      </c>
      <c r="H26" s="40">
        <v>361.66450147678887</v>
      </c>
      <c r="I26" s="39">
        <v>801.34804044885266</v>
      </c>
      <c r="J26" s="41">
        <f t="shared" si="15"/>
        <v>-0.14806736054199032</v>
      </c>
      <c r="K26" s="42">
        <f t="shared" si="10"/>
        <v>1.2157221324644771</v>
      </c>
      <c r="L26" s="51">
        <f>kWh_in_MMBtu*(I26-H26)*Elec_source_E+(G26-F26)*Gas_source_E</f>
        <v>-3.2016695797189998</v>
      </c>
      <c r="M26" s="52">
        <f>(I26-H26)*Elec_emissions/1000+(G26-F26)*Gas_emissions</f>
        <v>-427.30805279181425</v>
      </c>
      <c r="N26" s="6"/>
      <c r="O26" s="19">
        <v>4</v>
      </c>
      <c r="P26" s="14" t="s">
        <v>25</v>
      </c>
      <c r="Q26" s="13">
        <v>3779</v>
      </c>
      <c r="R26" s="13">
        <v>3749</v>
      </c>
      <c r="S26" s="39">
        <v>48.79230121405827</v>
      </c>
      <c r="T26" s="40">
        <v>42.184910373402097</v>
      </c>
      <c r="U26" s="40">
        <v>358.8120733732315</v>
      </c>
      <c r="V26" s="39">
        <v>701.83711195267199</v>
      </c>
      <c r="W26" s="41">
        <f t="shared" si="16"/>
        <v>-0.13541871722074916</v>
      </c>
      <c r="X26" s="42">
        <f t="shared" si="11"/>
        <v>0.95600194094536628</v>
      </c>
      <c r="Y26" s="51">
        <f>kWh_in_MMBtu*(V26-U26)*Elec_source_E+(T26-S26)*Gas_source_E</f>
        <v>-3.5296768502949134</v>
      </c>
      <c r="Z26" s="52">
        <f>(V26-U26)*Elec_emissions/1000+(T26-S26)*Gas_emissions</f>
        <v>-472.52804748195086</v>
      </c>
      <c r="AA26" s="6"/>
      <c r="AB26" s="19">
        <v>4</v>
      </c>
      <c r="AC26" s="14" t="s">
        <v>25</v>
      </c>
      <c r="AD26" s="13">
        <v>1341</v>
      </c>
      <c r="AE26" s="13">
        <v>1333</v>
      </c>
      <c r="AF26" s="39">
        <v>41.937362976765421</v>
      </c>
      <c r="AG26" s="40">
        <v>33.739388906860512</v>
      </c>
      <c r="AH26" s="40">
        <v>324.29660946679758</v>
      </c>
      <c r="AI26" s="39">
        <v>1062.8022535306084</v>
      </c>
      <c r="AJ26" s="41">
        <f t="shared" si="17"/>
        <v>-0.19548139148488752</v>
      </c>
      <c r="AK26" s="42">
        <f t="shared" si="12"/>
        <v>2.27725366995988</v>
      </c>
      <c r="AL26" s="51">
        <f>kWh_in_MMBtu*(AI26-AH26)*Elec_source_E+(AG26-AF26)*Gas_source_E</f>
        <v>-1.0294512763868271</v>
      </c>
      <c r="AM26" s="52">
        <f>(AI26-AH26)*Elec_emissions/1000+(AG26-AF26)*Gas_emissions</f>
        <v>-131.31498180724066</v>
      </c>
      <c r="AO26" s="19">
        <v>4</v>
      </c>
      <c r="AP26" s="14" t="s">
        <v>25</v>
      </c>
      <c r="AQ26" s="13">
        <v>133</v>
      </c>
      <c r="AR26" s="13">
        <v>131</v>
      </c>
      <c r="AS26" s="39">
        <v>109.46564942773607</v>
      </c>
      <c r="AT26" s="40">
        <v>94.288842930968471</v>
      </c>
      <c r="AU26" s="40">
        <v>719.28834966822296</v>
      </c>
      <c r="AV26" s="39">
        <v>1042.4062388747814</v>
      </c>
      <c r="AW26" s="41">
        <f t="shared" si="18"/>
        <v>-0.13864446587681911</v>
      </c>
      <c r="AX26" s="42">
        <f t="shared" si="13"/>
        <v>0.44921885549181895</v>
      </c>
      <c r="AY26" s="51">
        <f>kWh_in_MMBtu*(AV26-AU26)*Elec_source_E+(AT26-AS26)*Gas_source_E</f>
        <v>-13.08346313501661</v>
      </c>
      <c r="AZ26" s="52">
        <f>(AV26-AU26)*Elec_emissions/1000+(AT26-AS26)*Gas_emissions</f>
        <v>-1761.1771441185008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98.808217104796057</v>
      </c>
      <c r="BG26" s="40">
        <v>88.563149221328018</v>
      </c>
      <c r="BH26" s="40">
        <v>658.54339053058629</v>
      </c>
      <c r="BI26" s="39">
        <v>648.50849480553825</v>
      </c>
      <c r="BJ26" s="41">
        <f t="shared" si="19"/>
        <v>-0.10368639556163749</v>
      </c>
      <c r="BK26" s="42">
        <f t="shared" si="14"/>
        <v>-1.5238017523739721E-2</v>
      </c>
      <c r="BL26" s="51">
        <f>kWh_in_MMBtu*(BI26-BH26)*Elec_source_E+(BG26-BF26)*Gas_source_E</f>
        <v>-11.274556214681724</v>
      </c>
      <c r="BM26" s="52">
        <f>(BI26-BH26)*Elec_emissions/1000+(BG26-BF26)*Gas_emissions</f>
        <v>-1520.6157172540215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82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82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82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82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82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3565</v>
      </c>
      <c r="F38" s="30">
        <v>28.350567685405498</v>
      </c>
      <c r="G38" s="30">
        <v>21.20604989482678</v>
      </c>
      <c r="H38" s="30">
        <v>275.8843118856783</v>
      </c>
      <c r="I38" s="30">
        <v>937.68999393617798</v>
      </c>
      <c r="J38" s="32">
        <f>(G38-F38)/F38</f>
        <v>-0.25200616332831394</v>
      </c>
      <c r="K38" s="36">
        <f t="shared" ref="K38:K41" si="20">(I38-H38)/H38</f>
        <v>2.3988521765773347</v>
      </c>
      <c r="L38" s="49">
        <f>kWh_in_MMBtu*(I38-H38)*Elec_source_E+(G38-F38)*Gas_source_E</f>
        <v>-0.70232323912378103</v>
      </c>
      <c r="M38" s="50">
        <f>(I38-H38)*Elec_emissions/1000+(G38-F38)*Gas_emissions</f>
        <v>-87.978653513645213</v>
      </c>
      <c r="N38" s="6"/>
      <c r="O38" s="16">
        <v>1</v>
      </c>
      <c r="P38" s="17" t="s">
        <v>22</v>
      </c>
      <c r="Q38" s="18">
        <v>3462</v>
      </c>
      <c r="R38" s="18">
        <v>2693</v>
      </c>
      <c r="S38" s="30">
        <v>27.576913874718986</v>
      </c>
      <c r="T38" s="30">
        <v>20.35745451815632</v>
      </c>
      <c r="U38" s="30">
        <v>269.8286071139641</v>
      </c>
      <c r="V38" s="30">
        <v>961.61635174635467</v>
      </c>
      <c r="W38" s="32">
        <f>(T38-S38)/S38</f>
        <v>-0.26179359261737672</v>
      </c>
      <c r="X38" s="36">
        <f t="shared" ref="X38:X41" si="21">(V38-U38)/U38</f>
        <v>2.5638043053760007</v>
      </c>
      <c r="Y38" s="49">
        <f>kWh_in_MMBtu*(V38-U38)*Elec_source_E+(T38-S38)*Gas_source_E</f>
        <v>-0.46302568307222902</v>
      </c>
      <c r="Z38" s="50">
        <f>(V38-U38)*Elec_emissions/1000+(T38-S38)*Gas_emissions</f>
        <v>-55.40114471921629</v>
      </c>
      <c r="AA38" s="6"/>
      <c r="AB38" s="16">
        <v>1</v>
      </c>
      <c r="AC38" s="17" t="s">
        <v>22</v>
      </c>
      <c r="AD38" s="18">
        <v>1135</v>
      </c>
      <c r="AE38" s="18">
        <v>796</v>
      </c>
      <c r="AF38" s="30">
        <v>27.53066407246769</v>
      </c>
      <c r="AG38" s="30">
        <v>20.777011725046158</v>
      </c>
      <c r="AH38" s="30">
        <v>273.78173945689974</v>
      </c>
      <c r="AI38" s="30">
        <v>876.56398912315501</v>
      </c>
      <c r="AJ38" s="32">
        <f>(AG38-AF38)/AF38</f>
        <v>-0.2453138191524987</v>
      </c>
      <c r="AK38" s="36">
        <f t="shared" ref="AK38:AK41" si="22">(AI38-AH38)/AH38</f>
        <v>2.2016890201004387</v>
      </c>
      <c r="AL38" s="49">
        <f>kWh_in_MMBtu*(AI38-AH38)*Elec_source_E+(AG38-AF38)*Gas_source_E</f>
        <v>-0.90817670374058768</v>
      </c>
      <c r="AM38" s="50">
        <f>(AI38-AH38)*Elec_emissions/1000+(AG38-AF38)*Gas_emissions</f>
        <v>-116.34150405623006</v>
      </c>
      <c r="AO38" s="16">
        <v>1</v>
      </c>
      <c r="AP38" s="17" t="s">
        <v>22</v>
      </c>
      <c r="AQ38" s="18">
        <v>78</v>
      </c>
      <c r="AR38" s="18">
        <v>55</v>
      </c>
      <c r="AS38" s="30">
        <v>66.293837439703566</v>
      </c>
      <c r="AT38" s="30">
        <v>57.609201348538136</v>
      </c>
      <c r="AU38" s="30">
        <v>531.63711898540714</v>
      </c>
      <c r="AV38" s="30">
        <v>767.89951841924199</v>
      </c>
      <c r="AW38" s="32">
        <f>(AT38-AS38)/AS38</f>
        <v>-0.13100216289431718</v>
      </c>
      <c r="AX38" s="36">
        <f t="shared" ref="AX38:AX41" si="23">(AV38-AU38)/AU38</f>
        <v>0.44440538667564328</v>
      </c>
      <c r="AY38" s="49">
        <f>kWh_in_MMBtu*(AV38-AU38)*Elec_source_E+(AT38-AS38)*Gas_source_E</f>
        <v>-6.9368603918818854</v>
      </c>
      <c r="AZ38" s="50">
        <f>(AV38-AU38)*Elec_emissions/1000+(AT38-AS38)*Gas_emissions</f>
        <v>-933.11597662452232</v>
      </c>
      <c r="BA38" s="6"/>
      <c r="BB38" s="16">
        <v>1</v>
      </c>
      <c r="BC38" s="17" t="s">
        <v>22</v>
      </c>
      <c r="BD38" s="18">
        <v>26</v>
      </c>
      <c r="BE38" s="18">
        <v>21</v>
      </c>
      <c r="BF38" s="30">
        <v>59.265479665920736</v>
      </c>
      <c r="BG38" s="30">
        <v>50.94930715981927</v>
      </c>
      <c r="BH38" s="30">
        <v>462.32508393553871</v>
      </c>
      <c r="BI38" s="30">
        <v>631.07544164019657</v>
      </c>
      <c r="BJ38" s="32">
        <f>(BG38-BF38)/BF38</f>
        <v>-0.14032068166797429</v>
      </c>
      <c r="BK38" s="36">
        <f t="shared" ref="BK38:BK41" si="24">(BI38-BH38)/BH38</f>
        <v>0.36500368153977658</v>
      </c>
      <c r="BL38" s="49">
        <f>kWh_in_MMBtu*(BI38-BH38)*Elec_source_E+(BG38-BF38)*Gas_source_E</f>
        <v>-7.2580097729384363</v>
      </c>
      <c r="BM38" s="50">
        <f>(BI38-BH38)*Elec_emissions/1000+(BG38-BF38)*Gas_emissions</f>
        <v>-977.11433829434304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3751</v>
      </c>
      <c r="F39" s="30">
        <v>28.408796093944559</v>
      </c>
      <c r="G39" s="31">
        <v>21.182234853521607</v>
      </c>
      <c r="H39" s="31">
        <v>276.33592528837062</v>
      </c>
      <c r="I39" s="30">
        <v>895.84346561415907</v>
      </c>
      <c r="J39" s="37">
        <f t="shared" ref="J39:J41" si="25">(G39-F39)/F39</f>
        <v>-0.25437759546464278</v>
      </c>
      <c r="K39" s="38">
        <f t="shared" si="20"/>
        <v>2.2418639186320082</v>
      </c>
      <c r="L39" s="49">
        <f>kWh_in_MMBtu*(I39-H39)*Elec_source_E+(G39-F39)*Gas_source_E</f>
        <v>-1.2445887219260108</v>
      </c>
      <c r="M39" s="50">
        <f>(I39-H39)*Elec_emissions/1000+(G39-F39)*Gas_emissions</f>
        <v>-161.5405387084777</v>
      </c>
      <c r="N39" s="6"/>
      <c r="O39" s="16">
        <v>2</v>
      </c>
      <c r="P39" s="17" t="s">
        <v>23</v>
      </c>
      <c r="Q39" s="18">
        <v>3462</v>
      </c>
      <c r="R39" s="18">
        <v>2814</v>
      </c>
      <c r="S39" s="30">
        <v>27.663970529635542</v>
      </c>
      <c r="T39" s="31">
        <v>20.341703017724392</v>
      </c>
      <c r="U39" s="31">
        <v>270.46988165800394</v>
      </c>
      <c r="V39" s="30">
        <v>923.76604294363676</v>
      </c>
      <c r="W39" s="37">
        <f t="shared" ref="W39:W41" si="26">(T39-S39)/S39</f>
        <v>-0.26468606536675693</v>
      </c>
      <c r="X39" s="38">
        <f t="shared" si="21"/>
        <v>2.4154118650138434</v>
      </c>
      <c r="Y39" s="49">
        <f>kWh_in_MMBtu*(V39-U39)*Elec_source_E+(T39-S39)*Gas_source_E</f>
        <v>-0.98717220129715599</v>
      </c>
      <c r="Z39" s="50">
        <f>(V39-U39)*Elec_emissions/1000+(T39-S39)*Gas_emissions</f>
        <v>-126.48070574162898</v>
      </c>
      <c r="AA39" s="6"/>
      <c r="AB39" s="16">
        <v>2</v>
      </c>
      <c r="AC39" s="17" t="s">
        <v>23</v>
      </c>
      <c r="AD39" s="18">
        <v>1135</v>
      </c>
      <c r="AE39" s="18">
        <v>860</v>
      </c>
      <c r="AF39" s="30">
        <v>27.664540716389048</v>
      </c>
      <c r="AG39" s="31">
        <v>20.974850250768672</v>
      </c>
      <c r="AH39" s="31">
        <v>274.66642367874812</v>
      </c>
      <c r="AI39" s="30">
        <v>818.65155252266766</v>
      </c>
      <c r="AJ39" s="37">
        <f t="shared" ref="AJ39:AJ41" si="27">(AG39-AF39)/AF39</f>
        <v>-0.24181462234279077</v>
      </c>
      <c r="AK39" s="38">
        <f t="shared" si="22"/>
        <v>1.9805301338184989</v>
      </c>
      <c r="AL39" s="49">
        <f>kWh_in_MMBtu*(AI39-AH39)*Elec_source_E+(AG39-AF39)*Gas_source_E</f>
        <v>-1.4679321895940838</v>
      </c>
      <c r="AM39" s="50">
        <f>(AI39-AH39)*Elec_emissions/1000+(AG39-AF39)*Gas_emissions</f>
        <v>-192.43012110713653</v>
      </c>
      <c r="AO39" s="16">
        <v>2</v>
      </c>
      <c r="AP39" s="17" t="s">
        <v>23</v>
      </c>
      <c r="AQ39" s="18">
        <v>78</v>
      </c>
      <c r="AR39" s="18">
        <v>56</v>
      </c>
      <c r="AS39" s="30">
        <v>65.694660516298555</v>
      </c>
      <c r="AT39" s="31">
        <v>55.846814215365178</v>
      </c>
      <c r="AU39" s="31">
        <v>526.99745794086232</v>
      </c>
      <c r="AV39" s="30">
        <v>779.85118771351938</v>
      </c>
      <c r="AW39" s="37">
        <f t="shared" ref="AW39:AW41" si="28">(AT39-AS39)/AS39</f>
        <v>-0.14990329843458389</v>
      </c>
      <c r="AX39" s="38">
        <f t="shared" si="23"/>
        <v>0.4798006631011707</v>
      </c>
      <c r="AY39" s="49">
        <f>kWh_in_MMBtu*(AV39-AU39)*Elec_source_E+(AT39-AS39)*Gas_source_E</f>
        <v>-8.0271350062218332</v>
      </c>
      <c r="AZ39" s="50">
        <f>(AV39-AU39)*Elec_emissions/1000+(AT39-AS39)*Gas_emissions</f>
        <v>-1079.9840831477629</v>
      </c>
      <c r="BA39" s="6"/>
      <c r="BB39" s="16">
        <v>2</v>
      </c>
      <c r="BC39" s="17" t="s">
        <v>23</v>
      </c>
      <c r="BD39" s="18">
        <v>26</v>
      </c>
      <c r="BE39" s="18">
        <v>21</v>
      </c>
      <c r="BF39" s="30">
        <v>59.265479665920751</v>
      </c>
      <c r="BG39" s="31">
        <v>49.867515807699775</v>
      </c>
      <c r="BH39" s="31">
        <v>462.32508393553871</v>
      </c>
      <c r="BI39" s="30">
        <v>624.72347589874141</v>
      </c>
      <c r="BJ39" s="37">
        <f t="shared" ref="BJ39:BJ41" si="29">(BG39-BF39)/BF39</f>
        <v>-0.15857399469636047</v>
      </c>
      <c r="BK39" s="38">
        <f t="shared" si="24"/>
        <v>0.35126450544449728</v>
      </c>
      <c r="BL39" s="49">
        <f>kWh_in_MMBtu*(BI39-BH39)*Elec_source_E+(BG39-BF39)*Gas_source_E</f>
        <v>-8.5051656235613713</v>
      </c>
      <c r="BM39" s="50">
        <f>(BI39-BH39)*Elec_emissions/1000+(BG39-BF39)*Gas_emissions</f>
        <v>-1145.3734252439867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4477</v>
      </c>
      <c r="F40" s="30">
        <v>28.689152876400922</v>
      </c>
      <c r="G40" s="31">
        <v>21.074960519065371</v>
      </c>
      <c r="H40" s="31">
        <v>278.95673328888245</v>
      </c>
      <c r="I40" s="30">
        <v>914.42602963477862</v>
      </c>
      <c r="J40" s="37">
        <f t="shared" si="25"/>
        <v>-0.26540317834197263</v>
      </c>
      <c r="K40" s="38">
        <f t="shared" si="20"/>
        <v>2.2780209993634242</v>
      </c>
      <c r="L40" s="49">
        <f>kWh_in_MMBtu*(I40-H40)*Elec_source_E+(G40-F40)*Gas_source_E</f>
        <v>-1.4962222616369063</v>
      </c>
      <c r="M40" s="50">
        <f>(I40-H40)*Elec_emissions/1000+(G40-F40)*Gas_emissions</f>
        <v>-195.313919641393</v>
      </c>
      <c r="N40" s="6"/>
      <c r="O40" s="16">
        <v>3</v>
      </c>
      <c r="P40" s="17" t="s">
        <v>24</v>
      </c>
      <c r="Q40" s="18">
        <v>3462</v>
      </c>
      <c r="R40" s="18">
        <v>3290</v>
      </c>
      <c r="S40" s="30">
        <v>27.973403011184306</v>
      </c>
      <c r="T40" s="31">
        <v>20.075420362622033</v>
      </c>
      <c r="U40" s="31">
        <v>273.52779375295307</v>
      </c>
      <c r="V40" s="30">
        <v>955.52543845092328</v>
      </c>
      <c r="W40" s="37">
        <f t="shared" si="26"/>
        <v>-0.28233900056437566</v>
      </c>
      <c r="X40" s="38">
        <f t="shared" si="21"/>
        <v>2.4933394714320767</v>
      </c>
      <c r="Y40" s="49">
        <f>kWh_in_MMBtu*(V40-U40)*Elec_source_E+(T40-S40)*Gas_source_E</f>
        <v>-1.3074275427864022</v>
      </c>
      <c r="Z40" s="50">
        <f>(V40-U40)*Elec_emissions/1000+(T40-S40)*Gas_emissions</f>
        <v>-169.37887394780546</v>
      </c>
      <c r="AA40" s="6"/>
      <c r="AB40" s="16">
        <v>3</v>
      </c>
      <c r="AC40" s="17" t="s">
        <v>24</v>
      </c>
      <c r="AD40" s="18">
        <v>1135</v>
      </c>
      <c r="AE40" s="18">
        <v>1089</v>
      </c>
      <c r="AF40" s="30">
        <v>28.148221026906203</v>
      </c>
      <c r="AG40" s="31">
        <v>21.540977409185295</v>
      </c>
      <c r="AH40" s="31">
        <v>278.07234223041416</v>
      </c>
      <c r="AI40" s="30">
        <v>813.37914484648184</v>
      </c>
      <c r="AJ40" s="37">
        <f t="shared" si="27"/>
        <v>-0.23473041551738574</v>
      </c>
      <c r="AK40" s="38">
        <f t="shared" si="22"/>
        <v>1.9250630908575075</v>
      </c>
      <c r="AL40" s="49">
        <f>kWh_in_MMBtu*(AI40-AH40)*Elec_source_E+(AG40-AF40)*Gas_source_E</f>
        <v>-1.4709740995129961</v>
      </c>
      <c r="AM40" s="50">
        <f>(AI40-AH40)*Elec_emissions/1000+(AG40-AF40)*Gas_emissions</f>
        <v>-192.92872080121094</v>
      </c>
      <c r="AO40" s="16">
        <v>3</v>
      </c>
      <c r="AP40" s="17" t="s">
        <v>24</v>
      </c>
      <c r="AQ40" s="18">
        <v>78</v>
      </c>
      <c r="AR40" s="18">
        <v>72</v>
      </c>
      <c r="AS40" s="30">
        <v>59.836818580840486</v>
      </c>
      <c r="AT40" s="31">
        <v>50.480594338130082</v>
      </c>
      <c r="AU40" s="31">
        <v>483.92759525857463</v>
      </c>
      <c r="AV40" s="30">
        <v>695.43978737994087</v>
      </c>
      <c r="AW40" s="37">
        <f t="shared" si="28"/>
        <v>-0.15636232782112233</v>
      </c>
      <c r="AX40" s="38">
        <f t="shared" si="23"/>
        <v>0.43707404618732265</v>
      </c>
      <c r="AY40" s="49">
        <f>kWh_in_MMBtu*(AV40-AU40)*Elec_source_E+(AT40-AS40)*Gas_source_E</f>
        <v>-7.9338638128038514</v>
      </c>
      <c r="AZ40" s="50">
        <f>(AV40-AU40)*Elec_emissions/1000+(AT40-AS40)*Gas_emissions</f>
        <v>-1067.8262363339629</v>
      </c>
      <c r="BA40" s="6"/>
      <c r="BB40" s="16">
        <v>3</v>
      </c>
      <c r="BC40" s="17" t="s">
        <v>24</v>
      </c>
      <c r="BD40" s="18">
        <v>26</v>
      </c>
      <c r="BE40" s="18">
        <v>26</v>
      </c>
      <c r="BF40" s="30">
        <v>55.660687874200065</v>
      </c>
      <c r="BG40" s="31">
        <v>46.605309995409826</v>
      </c>
      <c r="BH40" s="31">
        <v>435.35715152216324</v>
      </c>
      <c r="BI40" s="30">
        <v>552.50341316152583</v>
      </c>
      <c r="BJ40" s="37">
        <f t="shared" si="29"/>
        <v>-0.16268893225424191</v>
      </c>
      <c r="BK40" s="38">
        <f t="shared" si="24"/>
        <v>0.26908082531727723</v>
      </c>
      <c r="BL40" s="49">
        <f>kWh_in_MMBtu*(BI40-BH40)*Elec_source_E+(BG40-BF40)*Gas_source_E</f>
        <v>-8.616210026538651</v>
      </c>
      <c r="BM40" s="50">
        <f>(BI40-BH40)*Elec_emissions/1000+(BG40-BF40)*Gas_emissions</f>
        <v>-1160.8098837585319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4696</v>
      </c>
      <c r="F41" s="39">
        <v>28.750001418552799</v>
      </c>
      <c r="G41" s="40">
        <v>19.225618580390012</v>
      </c>
      <c r="H41" s="40">
        <v>279.09087006207392</v>
      </c>
      <c r="I41" s="39">
        <v>1121.4671526224829</v>
      </c>
      <c r="J41" s="41">
        <f t="shared" si="25"/>
        <v>-0.33128286498158438</v>
      </c>
      <c r="K41" s="42">
        <f t="shared" si="20"/>
        <v>3.0182867765364452</v>
      </c>
      <c r="L41" s="51">
        <f>kWh_in_MMBtu*(I41-H41)*Elec_source_E+(G41-F41)*Gas_source_E</f>
        <v>-1.3632119788215462</v>
      </c>
      <c r="M41" s="52">
        <f>(I41-H41)*Elec_emissions/1000+(G41-F41)*Gas_emissions</f>
        <v>-175.26916236709485</v>
      </c>
      <c r="N41" s="6"/>
      <c r="O41" s="19">
        <v>4</v>
      </c>
      <c r="P41" s="14" t="s">
        <v>25</v>
      </c>
      <c r="Q41" s="13">
        <v>3462</v>
      </c>
      <c r="R41" s="13">
        <v>3459</v>
      </c>
      <c r="S41" s="39">
        <v>27.993693127975693</v>
      </c>
      <c r="T41" s="40">
        <v>18.116189077940195</v>
      </c>
      <c r="U41" s="40">
        <v>273.48767690832341</v>
      </c>
      <c r="V41" s="39">
        <v>1176.0490112185098</v>
      </c>
      <c r="W41" s="41">
        <f t="shared" si="26"/>
        <v>-0.3528474790689316</v>
      </c>
      <c r="X41" s="42">
        <f t="shared" si="21"/>
        <v>3.3001901384124759</v>
      </c>
      <c r="Y41" s="51">
        <f>kWh_in_MMBtu*(V41-U41)*Elec_source_E+(T41-S41)*Gas_source_E</f>
        <v>-1.1037811639892201</v>
      </c>
      <c r="Z41" s="52">
        <f>(V41-U41)*Elec_emissions/1000+(T41-S41)*Gas_emissions</f>
        <v>-139.66891526820746</v>
      </c>
      <c r="AA41" s="6"/>
      <c r="AB41" s="19">
        <v>4</v>
      </c>
      <c r="AC41" s="14" t="s">
        <v>25</v>
      </c>
      <c r="AD41" s="13">
        <v>1135</v>
      </c>
      <c r="AE41" s="13">
        <v>1133</v>
      </c>
      <c r="AF41" s="39">
        <v>28.241538148860482</v>
      </c>
      <c r="AG41" s="40">
        <v>19.982156874665712</v>
      </c>
      <c r="AH41" s="40">
        <v>278.40074970851509</v>
      </c>
      <c r="AI41" s="39">
        <v>976.47403825459048</v>
      </c>
      <c r="AJ41" s="41">
        <f t="shared" si="27"/>
        <v>-0.29245507913413799</v>
      </c>
      <c r="AK41" s="42">
        <f t="shared" si="22"/>
        <v>2.5074404048011956</v>
      </c>
      <c r="AL41" s="51">
        <f>kWh_in_MMBtu*(AI41-AH41)*Elec_source_E+(AG41-AF41)*Gas_source_E</f>
        <v>-1.5292483994857324</v>
      </c>
      <c r="AM41" s="52">
        <f>(AI41-AH41)*Elec_emissions/1000+(AG41-AF41)*Gas_emissions</f>
        <v>-199.13048576063738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60.704891339329443</v>
      </c>
      <c r="AT41" s="40">
        <v>49.248635974596638</v>
      </c>
      <c r="AU41" s="40">
        <v>485.5066157216126</v>
      </c>
      <c r="AV41" s="39">
        <v>939.99799320870636</v>
      </c>
      <c r="AW41" s="41">
        <f t="shared" si="28"/>
        <v>-0.18872046571493545</v>
      </c>
      <c r="AX41" s="42">
        <f t="shared" si="23"/>
        <v>0.93611778453642569</v>
      </c>
      <c r="AY41" s="51">
        <f>kWh_in_MMBtu*(AV41-AU41)*Elec_source_E+(AT41-AS41)*Gas_source_E</f>
        <v>-7.6215957964250958</v>
      </c>
      <c r="AZ41" s="52">
        <f>(AV41-AU41)*Elec_emissions/1000+(AT41-AS41)*Gas_emissions</f>
        <v>-1023.2390757494878</v>
      </c>
      <c r="BA41" s="6"/>
      <c r="BB41" s="19">
        <v>4</v>
      </c>
      <c r="BC41" s="14" t="s">
        <v>25</v>
      </c>
      <c r="BD41" s="13">
        <v>26</v>
      </c>
      <c r="BE41" s="13">
        <v>26</v>
      </c>
      <c r="BF41" s="39">
        <v>55.660687874200065</v>
      </c>
      <c r="BG41" s="40">
        <v>43.785749534659871</v>
      </c>
      <c r="BH41" s="40">
        <v>435.35715152216324</v>
      </c>
      <c r="BI41" s="39">
        <v>722.74192683154308</v>
      </c>
      <c r="BJ41" s="41">
        <f t="shared" si="29"/>
        <v>-0.21334515962826403</v>
      </c>
      <c r="BK41" s="42">
        <f t="shared" si="24"/>
        <v>0.66011267830235609</v>
      </c>
      <c r="BL41" s="51">
        <f>kWh_in_MMBtu*(BI41-BH41)*Elec_source_E+(BG41-BF41)*Gas_source_E</f>
        <v>-9.866980675733533</v>
      </c>
      <c r="BM41" s="52">
        <f>(BI41-BH41)*Elec_emissions/1000+(BG41-BF41)*Gas_emissions</f>
        <v>-1327.7584726125701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82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82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82</v>
      </c>
      <c r="AI47" s="2"/>
      <c r="AJ47" s="2"/>
      <c r="AK47" s="2"/>
      <c r="AL47" s="43"/>
      <c r="AM47" s="43"/>
      <c r="AY47" s="43"/>
      <c r="AZ47" s="43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Y48" s="45"/>
      <c r="AZ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Y49" s="46"/>
      <c r="AZ49" s="34"/>
      <c r="BL49" s="46"/>
      <c r="BM49" s="34"/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Y50" s="46"/>
      <c r="AZ50" s="34"/>
      <c r="BL50" s="46"/>
      <c r="BM50" s="34"/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Y51" s="47"/>
      <c r="AZ51" s="48"/>
      <c r="BL51" s="47"/>
      <c r="BM51" s="48"/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Y52" s="44"/>
      <c r="AZ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726</v>
      </c>
      <c r="F53" s="30">
        <v>37.451487724104823</v>
      </c>
      <c r="G53" s="30">
        <v>29.386492854704986</v>
      </c>
      <c r="H53" s="30">
        <v>311.67232659770207</v>
      </c>
      <c r="I53" s="30">
        <v>1315.5016735884246</v>
      </c>
      <c r="J53" s="32">
        <f>(G53-F53)/F53</f>
        <v>-0.21534511335871392</v>
      </c>
      <c r="K53" s="36">
        <f t="shared" ref="K53:K56" si="30">(I53-H53)/H53</f>
        <v>3.2207843344604585</v>
      </c>
      <c r="L53" s="49">
        <f>kWh_in_MMBtu*(I53-H53)*Elec_source_E+(G53-F53)*Gas_source_E</f>
        <v>1.9560153417038499</v>
      </c>
      <c r="M53" s="50">
        <f>(I53-H53)*Elec_emissions/1000+(G53-F53)*Gas_emissions</f>
        <v>274.01362472273445</v>
      </c>
      <c r="O53" s="16">
        <v>1</v>
      </c>
      <c r="P53" s="17" t="s">
        <v>22</v>
      </c>
      <c r="Q53" s="18">
        <v>794</v>
      </c>
      <c r="R53" s="18">
        <v>236</v>
      </c>
      <c r="S53" s="30">
        <v>55.950661117135233</v>
      </c>
      <c r="T53" s="30">
        <v>46.297021804157502</v>
      </c>
      <c r="U53" s="30">
        <v>383.74852129357157</v>
      </c>
      <c r="V53" s="30">
        <v>975.46882283484877</v>
      </c>
      <c r="W53" s="32">
        <f>(T53-S53)/S53</f>
        <v>-0.17253843154359519</v>
      </c>
      <c r="X53" s="36">
        <f t="shared" ref="X53:X56" si="31">(V53-U53)/U53</f>
        <v>1.5419480954523472</v>
      </c>
      <c r="Y53" s="49">
        <f>kWh_in_MMBtu*(V53-U53)*Elec_source_E+(T53-S53)*Gas_source_E</f>
        <v>-4.18759020047756</v>
      </c>
      <c r="Z53" s="50">
        <f>(V53-U53)*Elec_emissions/1000+(T53-S53)*Gas_emissions</f>
        <v>-558.72366056670933</v>
      </c>
      <c r="AB53" s="16">
        <v>1</v>
      </c>
      <c r="AC53" s="17" t="s">
        <v>22</v>
      </c>
      <c r="AD53" s="18">
        <v>661</v>
      </c>
      <c r="AE53" s="18">
        <v>490</v>
      </c>
      <c r="AF53" s="30">
        <v>28.541681763380026</v>
      </c>
      <c r="AG53" s="30">
        <v>21.241829932111528</v>
      </c>
      <c r="AH53" s="30">
        <v>276.9580777237735</v>
      </c>
      <c r="AI53" s="30">
        <v>918.45936699189474</v>
      </c>
      <c r="AJ53" s="32">
        <f>(AG53-AF53)/AF53</f>
        <v>-0.25576109676320696</v>
      </c>
      <c r="AK53" s="36">
        <f t="shared" ref="AK53:AK56" si="32">(AI53-AH53)/AH53</f>
        <v>2.3162396798114986</v>
      </c>
      <c r="AL53" s="49">
        <f>kWh_in_MMBtu*(AI53-AH53)*Elec_source_E+(AG53-AF53)*Gas_source_E</f>
        <v>-1.0890133966684212</v>
      </c>
      <c r="AM53" s="50">
        <f>(AI53-AH53)*Elec_emissions/1000+(AG53-AF53)*Gas_emissions</f>
        <v>-140.33534460062106</v>
      </c>
      <c r="AY53" s="49"/>
      <c r="AZ53" s="50"/>
      <c r="BL53" s="49"/>
      <c r="BM53" s="50"/>
    </row>
    <row r="54" spans="2:65" x14ac:dyDescent="0.2">
      <c r="B54" s="16">
        <v>2</v>
      </c>
      <c r="C54" s="17" t="s">
        <v>23</v>
      </c>
      <c r="D54" s="18">
        <v>1455</v>
      </c>
      <c r="E54" s="18">
        <v>794</v>
      </c>
      <c r="F54" s="30">
        <v>38.120352199924206</v>
      </c>
      <c r="G54" s="31">
        <v>30.049532311283375</v>
      </c>
      <c r="H54" s="31">
        <v>315.29603323837898</v>
      </c>
      <c r="I54" s="30">
        <v>1271.8143099881781</v>
      </c>
      <c r="J54" s="37">
        <f t="shared" ref="J54:J56" si="33">(G54-F54)/F54</f>
        <v>-0.21171944703745096</v>
      </c>
      <c r="K54" s="38">
        <f t="shared" si="30"/>
        <v>3.0337149088920676</v>
      </c>
      <c r="L54" s="49">
        <f>kWh_in_MMBtu*(I54-H54)*Elec_source_E+(G54-F54)*Gas_source_E</f>
        <v>1.4431602209121213</v>
      </c>
      <c r="M54" s="50">
        <f>(I54-H54)*Elec_emissions/1000+(G54-F54)*Gas_emissions</f>
        <v>204.36705076400585</v>
      </c>
      <c r="O54" s="16">
        <v>2</v>
      </c>
      <c r="P54" s="17" t="s">
        <v>23</v>
      </c>
      <c r="Q54" s="18">
        <v>794</v>
      </c>
      <c r="R54" s="18">
        <v>283</v>
      </c>
      <c r="S54" s="30">
        <v>55.2070570991797</v>
      </c>
      <c r="T54" s="31">
        <v>46.241198260559919</v>
      </c>
      <c r="U54" s="31">
        <v>382.89087666154984</v>
      </c>
      <c r="V54" s="30">
        <v>857.75208948891998</v>
      </c>
      <c r="W54" s="37">
        <f t="shared" ref="W54:W56" si="34">(T54-S54)/S54</f>
        <v>-0.16240421623113471</v>
      </c>
      <c r="X54" s="38">
        <f t="shared" si="31"/>
        <v>1.2401998631247513</v>
      </c>
      <c r="Y54" s="49">
        <f>kWh_in_MMBtu*(V54-U54)*Elec_source_E+(T54-S54)*Gas_source_E</f>
        <v>-4.6889869106913089</v>
      </c>
      <c r="Z54" s="50">
        <f>(V54-U54)*Elec_emissions/1000+(T54-S54)*Gas_emissions</f>
        <v>-627.53304582611156</v>
      </c>
      <c r="AB54" s="16">
        <v>2</v>
      </c>
      <c r="AC54" s="17" t="s">
        <v>23</v>
      </c>
      <c r="AD54" s="18">
        <v>661</v>
      </c>
      <c r="AE54" s="18">
        <v>511</v>
      </c>
      <c r="AF54" s="30">
        <v>28.657460836931516</v>
      </c>
      <c r="AG54" s="31">
        <v>21.082327881449199</v>
      </c>
      <c r="AH54" s="31">
        <v>277.86092425842293</v>
      </c>
      <c r="AI54" s="30">
        <v>905.29311567921036</v>
      </c>
      <c r="AJ54" s="37">
        <f t="shared" ref="AJ54:AJ56" si="35">(AG54-AF54)/AF54</f>
        <v>-0.26433371046328263</v>
      </c>
      <c r="AK54" s="38">
        <f t="shared" si="32"/>
        <v>2.2580799840615509</v>
      </c>
      <c r="AL54" s="49">
        <f>kWh_in_MMBtu*(AI54-AH54)*Elec_source_E+(AG54-AF54)*Gas_source_E</f>
        <v>-1.5396916601442596</v>
      </c>
      <c r="AM54" s="50">
        <f>(AI54-AH54)*Elec_emissions/1000+(AG54-AF54)*Gas_emissions</f>
        <v>-201.25813813007585</v>
      </c>
      <c r="AY54" s="49"/>
      <c r="AZ54" s="50"/>
      <c r="BL54" s="49"/>
      <c r="BM54" s="50"/>
    </row>
    <row r="55" spans="2:65" x14ac:dyDescent="0.2">
      <c r="B55" s="16">
        <v>3</v>
      </c>
      <c r="C55" s="17" t="s">
        <v>24</v>
      </c>
      <c r="D55" s="18">
        <v>1455</v>
      </c>
      <c r="E55" s="18">
        <v>1059</v>
      </c>
      <c r="F55" s="30">
        <v>38.838651006106545</v>
      </c>
      <c r="G55" s="31">
        <v>31.252549759254396</v>
      </c>
      <c r="H55" s="31">
        <v>320.61721666388678</v>
      </c>
      <c r="I55" s="30">
        <v>1225.9785399884433</v>
      </c>
      <c r="J55" s="37">
        <f t="shared" si="33"/>
        <v>-0.19532349992432529</v>
      </c>
      <c r="K55" s="38">
        <f t="shared" si="30"/>
        <v>2.8238075694908038</v>
      </c>
      <c r="L55" s="49">
        <f>kWh_in_MMBtu*(I55-H55)*Elec_source_E+(G55-F55)*Gas_source_E</f>
        <v>1.4238241910651794</v>
      </c>
      <c r="M55" s="50">
        <f>(I55-H55)*Elec_emissions/1000+(G55-F55)*Gas_emissions</f>
        <v>201.23848082663949</v>
      </c>
      <c r="O55" s="16">
        <v>3</v>
      </c>
      <c r="P55" s="17" t="s">
        <v>24</v>
      </c>
      <c r="Q55" s="18">
        <v>794</v>
      </c>
      <c r="R55" s="18">
        <v>440</v>
      </c>
      <c r="S55" s="30">
        <v>52.812962734760866</v>
      </c>
      <c r="T55" s="31">
        <v>45.034765181966833</v>
      </c>
      <c r="U55" s="31">
        <v>375.90879525004209</v>
      </c>
      <c r="V55" s="30">
        <v>779.09528339431972</v>
      </c>
      <c r="W55" s="37">
        <f t="shared" si="34"/>
        <v>-0.14727818986141666</v>
      </c>
      <c r="X55" s="38">
        <f t="shared" si="31"/>
        <v>1.0725646572756866</v>
      </c>
      <c r="Y55" s="49">
        <f>kWh_in_MMBtu*(V55-U55)*Elec_source_E+(T55-S55)*Gas_source_E</f>
        <v>-4.1617759125167737</v>
      </c>
      <c r="Z55" s="50">
        <f>(V55-U55)*Elec_emissions/1000+(T55-S55)*Gas_emissions</f>
        <v>-557.1618864989432</v>
      </c>
      <c r="AB55" s="16">
        <v>3</v>
      </c>
      <c r="AC55" s="17" t="s">
        <v>24</v>
      </c>
      <c r="AD55" s="18">
        <v>661</v>
      </c>
      <c r="AE55" s="18">
        <v>619</v>
      </c>
      <c r="AF55" s="30">
        <v>28.905376110132675</v>
      </c>
      <c r="AG55" s="31">
        <v>21.455821510476589</v>
      </c>
      <c r="AH55" s="31">
        <v>281.31464060910764</v>
      </c>
      <c r="AI55" s="30">
        <v>875.2005413516772</v>
      </c>
      <c r="AJ55" s="37">
        <f t="shared" si="35"/>
        <v>-0.2577221127056939</v>
      </c>
      <c r="AK55" s="38">
        <f t="shared" si="32"/>
        <v>2.1111091106267232</v>
      </c>
      <c r="AL55" s="49">
        <f>kWh_in_MMBtu*(AI55-AH55)*Elec_source_E+(AG55-AF55)*Gas_source_E</f>
        <v>-1.76195325397999</v>
      </c>
      <c r="AM55" s="50">
        <f>(AI55-AH55)*Elec_emissions/1000+(AG55-AF55)*Gas_emissions</f>
        <v>-231.57442646974846</v>
      </c>
      <c r="AY55" s="49"/>
      <c r="AZ55" s="50"/>
      <c r="BL55" s="49"/>
      <c r="BM55" s="50"/>
    </row>
    <row r="56" spans="2:65" x14ac:dyDescent="0.2">
      <c r="B56" s="19">
        <v>4</v>
      </c>
      <c r="C56" s="14" t="s">
        <v>25</v>
      </c>
      <c r="D56" s="13">
        <v>1455</v>
      </c>
      <c r="E56" s="13">
        <v>1446</v>
      </c>
      <c r="F56" s="39">
        <v>41.480988668581517</v>
      </c>
      <c r="G56" s="40">
        <v>33.709531477099354</v>
      </c>
      <c r="H56" s="40">
        <v>332.0764598561064</v>
      </c>
      <c r="I56" s="39">
        <v>1262.7958161653328</v>
      </c>
      <c r="J56" s="41">
        <f t="shared" si="33"/>
        <v>-0.18734985449776445</v>
      </c>
      <c r="K56" s="42">
        <f t="shared" si="30"/>
        <v>2.8027260851688216</v>
      </c>
      <c r="L56" s="51">
        <f>kWh_in_MMBtu*(I56-H56)*Elec_source_E+(G56-F56)*Gas_source_E</f>
        <v>1.4932658457035028</v>
      </c>
      <c r="M56" s="52">
        <f>(I56-H56)*Elec_emissions/1000+(G56-F56)*Gas_emissions</f>
        <v>210.8617369257372</v>
      </c>
      <c r="O56" s="19">
        <v>4</v>
      </c>
      <c r="P56" s="14" t="s">
        <v>25</v>
      </c>
      <c r="Q56" s="13">
        <v>794</v>
      </c>
      <c r="R56" s="13">
        <v>787</v>
      </c>
      <c r="S56" s="39">
        <v>52.205320448731889</v>
      </c>
      <c r="T56" s="40">
        <v>45.435336144318924</v>
      </c>
      <c r="U56" s="40">
        <v>375.9824528896529</v>
      </c>
      <c r="V56" s="39">
        <v>723.27965650963779</v>
      </c>
      <c r="W56" s="41">
        <f t="shared" si="34"/>
        <v>-0.129679968367619</v>
      </c>
      <c r="X56" s="42">
        <f t="shared" si="31"/>
        <v>0.92370588294957778</v>
      </c>
      <c r="Y56" s="51">
        <f>kWh_in_MMBtu*(V56-U56)*Elec_source_E+(T56-S56)*Gas_source_E</f>
        <v>-3.6611665109390645</v>
      </c>
      <c r="Z56" s="52">
        <f>(V56-U56)*Elec_emissions/1000+(T56-S56)*Gas_emissions</f>
        <v>-490.21755868524787</v>
      </c>
      <c r="AB56" s="19">
        <v>4</v>
      </c>
      <c r="AC56" s="14" t="s">
        <v>25</v>
      </c>
      <c r="AD56" s="13">
        <v>661</v>
      </c>
      <c r="AE56" s="13">
        <v>659</v>
      </c>
      <c r="AF56" s="39">
        <v>28.673630381816256</v>
      </c>
      <c r="AG56" s="40">
        <v>19.706180531573064</v>
      </c>
      <c r="AH56" s="40">
        <v>279.64244389646854</v>
      </c>
      <c r="AI56" s="39">
        <v>1013.4652616379323</v>
      </c>
      <c r="AJ56" s="41">
        <f t="shared" si="35"/>
        <v>-0.31274204664122379</v>
      </c>
      <c r="AK56" s="42">
        <f t="shared" si="32"/>
        <v>2.6241467765642383</v>
      </c>
      <c r="AL56" s="51">
        <f>kWh_in_MMBtu*(AI56-AH56)*Elec_source_E+(AG56-AF56)*Gas_source_E</f>
        <v>-1.9183135753453184</v>
      </c>
      <c r="AM56" s="52">
        <f>(AI56-AH56)*Elec_emissions/1000+(AG56-AF56)*Gas_emissions</f>
        <v>-251.23675098966078</v>
      </c>
      <c r="AY56" s="51"/>
      <c r="AZ56" s="52"/>
      <c r="BL56" s="51"/>
      <c r="BM56" s="52"/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82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82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82</v>
      </c>
      <c r="AI62" s="2"/>
      <c r="AJ62" s="2"/>
      <c r="AK62" s="2"/>
      <c r="AL62" s="43"/>
      <c r="AM62" s="43"/>
      <c r="AY62" s="43"/>
      <c r="AZ62" s="43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Y63" s="45"/>
      <c r="AZ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Y64" s="46"/>
      <c r="AZ64" s="34"/>
      <c r="BL64" s="46"/>
      <c r="BM64" s="34"/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Y65" s="46"/>
      <c r="AZ65" s="34"/>
      <c r="BL65" s="46"/>
      <c r="BM65" s="34"/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Y66" s="47"/>
      <c r="AZ66" s="48"/>
      <c r="BL66" s="47"/>
      <c r="BM66" s="48"/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Y67" s="44"/>
      <c r="AZ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465</v>
      </c>
      <c r="F68" s="30">
        <v>36.50730787504223</v>
      </c>
      <c r="G68" s="30">
        <v>29.927998654463789</v>
      </c>
      <c r="H68" s="30">
        <v>302.85836856589009</v>
      </c>
      <c r="I68" s="30">
        <v>587</v>
      </c>
      <c r="J68" s="32">
        <f>(G68-F68)/F68</f>
        <v>-0.18021896446317545</v>
      </c>
      <c r="K68" s="36">
        <f t="shared" ref="K68:K71" si="36">(I68-H68)/H68</f>
        <v>0.93819970298192978</v>
      </c>
      <c r="L68" s="49">
        <f>kWh_in_MMBtu*(I68-H68)*Elec_source_E+(G68-F68)*Gas_source_E</f>
        <v>-4.1294655910042035</v>
      </c>
      <c r="M68" s="50">
        <f>(I68-H68)*Elec_emissions/1000+(G68-F68)*Gas_emissions</f>
        <v>-554.01652331983496</v>
      </c>
      <c r="O68" s="16">
        <v>1</v>
      </c>
      <c r="P68" s="17" t="s">
        <v>22</v>
      </c>
      <c r="Q68" s="18">
        <v>441</v>
      </c>
      <c r="R68" s="18">
        <v>155</v>
      </c>
      <c r="S68" s="30">
        <v>57.532763539503925</v>
      </c>
      <c r="T68" s="30">
        <v>50.257923058523822</v>
      </c>
      <c r="U68" s="30">
        <v>394.5559747972402</v>
      </c>
      <c r="V68" s="30">
        <v>608.68758057799982</v>
      </c>
      <c r="W68" s="32">
        <f>(T68-S68)/S68</f>
        <v>-0.1264469153473734</v>
      </c>
      <c r="X68" s="36">
        <f t="shared" ref="X68:X71" si="37">(V68-U68)/U68</f>
        <v>0.54271540531302431</v>
      </c>
      <c r="Y68" s="49">
        <f>kWh_in_MMBtu*(V68-U68)*Elec_source_E+(T68-S68)*Gas_source_E</f>
        <v>-5.6371124279961169</v>
      </c>
      <c r="Z68" s="50">
        <f>(V68-U68)*Elec_emissions/1000+(T68-S68)*Gas_emissions</f>
        <v>-758.05419589885059</v>
      </c>
      <c r="AB68" s="16">
        <v>1</v>
      </c>
      <c r="AC68" s="17" t="s">
        <v>22</v>
      </c>
      <c r="AD68" s="18">
        <v>374</v>
      </c>
      <c r="AE68" s="18">
        <v>310</v>
      </c>
      <c r="AF68" s="30">
        <v>25.994580042811318</v>
      </c>
      <c r="AG68" s="30">
        <v>19.763036452433766</v>
      </c>
      <c r="AH68" s="30">
        <v>257.0095654502154</v>
      </c>
      <c r="AI68" s="30">
        <v>751.38194046771139</v>
      </c>
      <c r="AJ68" s="32">
        <f>(AG68-AF68)/AF68</f>
        <v>-0.23972472646661805</v>
      </c>
      <c r="AK68" s="36">
        <f>(AH68-AG68)/AG68</f>
        <v>12.004558589404684</v>
      </c>
      <c r="AL68" s="49">
        <f>kWh_in_MMBtu*(AI68-AH68)*Elec_source_E+(AG68-AF68)*Gas_source_E</f>
        <v>-1.4996994551878426</v>
      </c>
      <c r="AM68" s="50">
        <f>(AI68-AH68)*Elec_emissions/1000+(AG68-AF68)*Gas_emissions</f>
        <v>-197.21947451006088</v>
      </c>
      <c r="AY68" s="49"/>
      <c r="AZ68" s="50"/>
      <c r="BL68" s="49"/>
      <c r="BM68" s="50"/>
    </row>
    <row r="69" spans="2:65" x14ac:dyDescent="0.2">
      <c r="B69" s="16">
        <v>2</v>
      </c>
      <c r="C69" s="17" t="s">
        <v>23</v>
      </c>
      <c r="D69" s="18">
        <v>815</v>
      </c>
      <c r="E69" s="18">
        <v>509</v>
      </c>
      <c r="F69" s="30">
        <v>37.699253597003583</v>
      </c>
      <c r="G69" s="31">
        <v>31.016649452810494</v>
      </c>
      <c r="H69" s="31">
        <v>311.21548130633204</v>
      </c>
      <c r="I69" s="30">
        <v>589</v>
      </c>
      <c r="J69" s="37">
        <f t="shared" ref="J69:J71" si="38">(G69-F69)/F69</f>
        <v>-0.17726091385332457</v>
      </c>
      <c r="K69" s="38">
        <f t="shared" si="36"/>
        <v>0.89257937146205879</v>
      </c>
      <c r="L69" s="49">
        <f>kWh_in_MMBtu*(I69-H69)*Elec_source_E+(G69-F69)*Gas_source_E</f>
        <v>-4.3101154376243151</v>
      </c>
      <c r="M69" s="50">
        <f>(I69-H69)*Elec_emissions/1000+(G69-F69)*Gas_emissions</f>
        <v>-578.44411901579087</v>
      </c>
      <c r="O69" s="16">
        <v>2</v>
      </c>
      <c r="P69" s="17" t="s">
        <v>23</v>
      </c>
      <c r="Q69" s="18">
        <v>441</v>
      </c>
      <c r="R69" s="18">
        <v>188</v>
      </c>
      <c r="S69" s="30">
        <v>57.665806774677577</v>
      </c>
      <c r="T69" s="31">
        <v>50.649457116658724</v>
      </c>
      <c r="U69" s="31">
        <v>402.9515313131318</v>
      </c>
      <c r="V69" s="30">
        <v>573.69819351286162</v>
      </c>
      <c r="W69" s="37">
        <f t="shared" ref="W69:W71" si="39">(T69-S69)/S69</f>
        <v>-0.1216726176299661</v>
      </c>
      <c r="X69" s="38">
        <f t="shared" si="37"/>
        <v>0.42373995116311736</v>
      </c>
      <c r="Y69" s="49">
        <f>kWh_in_MMBtu*(V69-U69)*Elec_source_E+(T69-S69)*Gas_source_E</f>
        <v>-5.8198307055309133</v>
      </c>
      <c r="Z69" s="50">
        <f>(V69-U69)*Elec_emissions/1000+(T69-S69)*Gas_emissions</f>
        <v>-783.13775289036437</v>
      </c>
      <c r="AB69" s="16">
        <v>2</v>
      </c>
      <c r="AC69" s="17" t="s">
        <v>23</v>
      </c>
      <c r="AD69" s="18">
        <v>374</v>
      </c>
      <c r="AE69" s="18">
        <v>321</v>
      </c>
      <c r="AF69" s="30">
        <v>26.005446751512263</v>
      </c>
      <c r="AG69" s="31">
        <v>19.518307269622138</v>
      </c>
      <c r="AH69" s="31">
        <v>257.48844890359641</v>
      </c>
      <c r="AI69" s="30">
        <v>736.20288679258124</v>
      </c>
      <c r="AJ69" s="37">
        <f t="shared" ref="AJ69:AJ71" si="40">(AG69-AF69)/AF69</f>
        <v>-0.2494531066463177</v>
      </c>
      <c r="AK69" s="38">
        <f t="shared" ref="AK69:AK71" si="41">(AH69-AG69)/AG69</f>
        <v>12.192150597216273</v>
      </c>
      <c r="AL69" s="49">
        <f>kWh_in_MMBtu*(AI69-AH69)*Elec_source_E+(AG69-AF69)*Gas_source_E</f>
        <v>-1.9459307111438564</v>
      </c>
      <c r="AM69" s="50">
        <f>(AI69-AH69)*Elec_emissions/1000+(AG69-AF69)*Gas_emissions</f>
        <v>-257.55871114726438</v>
      </c>
      <c r="AY69" s="49"/>
      <c r="AZ69" s="50"/>
      <c r="BL69" s="49"/>
      <c r="BM69" s="50"/>
    </row>
    <row r="70" spans="2:65" x14ac:dyDescent="0.2">
      <c r="B70" s="16">
        <v>3</v>
      </c>
      <c r="C70" s="17" t="s">
        <v>24</v>
      </c>
      <c r="D70" s="18">
        <v>815</v>
      </c>
      <c r="E70" s="18">
        <v>620</v>
      </c>
      <c r="F70" s="30">
        <v>39.554386272900452</v>
      </c>
      <c r="G70" s="31">
        <v>32.356969000887652</v>
      </c>
      <c r="H70" s="31">
        <v>326.52553583991761</v>
      </c>
      <c r="I70" s="30">
        <v>746</v>
      </c>
      <c r="J70" s="37">
        <f t="shared" si="38"/>
        <v>-0.18196255713222639</v>
      </c>
      <c r="K70" s="38">
        <f t="shared" si="36"/>
        <v>1.28466051845248</v>
      </c>
      <c r="L70" s="49">
        <f>kWh_in_MMBtu*(I70-H70)*Elec_source_E+(G70-F70)*Gas_source_E</f>
        <v>-3.354348562066952</v>
      </c>
      <c r="M70" s="50">
        <f>(I70-H70)*Elec_emissions/1000+(G70-F70)*Gas_emissions</f>
        <v>-448.10446809712175</v>
      </c>
      <c r="O70" s="16">
        <v>3</v>
      </c>
      <c r="P70" s="17" t="s">
        <v>24</v>
      </c>
      <c r="Q70" s="18">
        <v>441</v>
      </c>
      <c r="R70" s="18">
        <v>265</v>
      </c>
      <c r="S70" s="30">
        <v>57.378643600726058</v>
      </c>
      <c r="T70" s="31">
        <v>50.442804338730873</v>
      </c>
      <c r="U70" s="31">
        <v>414.58353712574348</v>
      </c>
      <c r="V70" s="30">
        <v>583.36981874770981</v>
      </c>
      <c r="W70" s="37">
        <f t="shared" si="39"/>
        <v>-0.1208784109687009</v>
      </c>
      <c r="X70" s="38">
        <f t="shared" si="37"/>
        <v>0.4071224892144556</v>
      </c>
      <c r="Y70" s="49">
        <f>kWh_in_MMBtu*(V70-U70)*Elec_source_E+(T70-S70)*Gas_source_E</f>
        <v>-5.7530619403152583</v>
      </c>
      <c r="Z70" s="50">
        <f>(V70-U70)*Elec_emissions/1000+(T70-S70)*Gas_emissions</f>
        <v>-774.15311803495297</v>
      </c>
      <c r="AB70" s="16">
        <v>3</v>
      </c>
      <c r="AC70" s="17" t="s">
        <v>24</v>
      </c>
      <c r="AD70" s="18">
        <v>374</v>
      </c>
      <c r="AE70" s="18">
        <v>355</v>
      </c>
      <c r="AF70" s="30">
        <v>26.248954746495421</v>
      </c>
      <c r="AG70" s="31">
        <v>18.856275016300469</v>
      </c>
      <c r="AH70" s="31">
        <v>260.79209826035759</v>
      </c>
      <c r="AI70" s="30">
        <v>833.58741189382374</v>
      </c>
      <c r="AJ70" s="37">
        <f t="shared" si="40"/>
        <v>-0.28163710904267425</v>
      </c>
      <c r="AK70" s="38">
        <f t="shared" si="41"/>
        <v>12.830520504973206</v>
      </c>
      <c r="AL70" s="49">
        <f>kWh_in_MMBtu*(AI70-AH70)*Elec_source_E+(AG70-AF70)*Gas_source_E</f>
        <v>-1.9257525884367102</v>
      </c>
      <c r="AM70" s="50">
        <f>(AI70-AH70)*Elec_emissions/1000+(AG70-AF70)*Gas_emissions</f>
        <v>-253.87953431559822</v>
      </c>
      <c r="AY70" s="49"/>
      <c r="AZ70" s="50"/>
      <c r="BL70" s="49"/>
      <c r="BM70" s="50"/>
    </row>
    <row r="71" spans="2:65" x14ac:dyDescent="0.2">
      <c r="B71" s="19">
        <v>4</v>
      </c>
      <c r="C71" s="14" t="s">
        <v>25</v>
      </c>
      <c r="D71" s="13">
        <v>815</v>
      </c>
      <c r="E71" s="13">
        <v>809</v>
      </c>
      <c r="F71" s="39">
        <v>41.506800081580508</v>
      </c>
      <c r="G71" s="40">
        <v>33.26490690150171</v>
      </c>
      <c r="H71" s="40">
        <v>334.9408890680254</v>
      </c>
      <c r="I71" s="39">
        <v>1062</v>
      </c>
      <c r="J71" s="41">
        <f t="shared" si="38"/>
        <v>-0.19856729894570471</v>
      </c>
      <c r="K71" s="42">
        <f t="shared" si="36"/>
        <v>2.1707087270085776</v>
      </c>
      <c r="L71" s="51">
        <f>kWh_in_MMBtu*(I71-H71)*Elec_source_E+(G71-F71)*Gas_source_E</f>
        <v>-1.1998681252615793</v>
      </c>
      <c r="M71" s="52">
        <f>(I71-H71)*Elec_emissions/1000+(G71-F71)*Gas_emissions</f>
        <v>-154.41435017649223</v>
      </c>
      <c r="O71" s="19">
        <v>4</v>
      </c>
      <c r="P71" s="14" t="s">
        <v>25</v>
      </c>
      <c r="Q71" s="13">
        <v>441</v>
      </c>
      <c r="R71" s="13">
        <v>436</v>
      </c>
      <c r="S71" s="39">
        <v>54.416693739182989</v>
      </c>
      <c r="T71" s="40">
        <v>47.142161339297303</v>
      </c>
      <c r="U71" s="40">
        <v>397.4392851508382</v>
      </c>
      <c r="V71" s="39">
        <v>560.90776261921826</v>
      </c>
      <c r="W71" s="41">
        <f t="shared" si="39"/>
        <v>-0.13368199903419759</v>
      </c>
      <c r="X71" s="42">
        <f t="shared" si="37"/>
        <v>0.41130427608921361</v>
      </c>
      <c r="Y71" s="51">
        <f>kWh_in_MMBtu*(V71-U71)*Elec_source_E+(T71-S71)*Gas_source_E</f>
        <v>-6.1791691448552868</v>
      </c>
      <c r="Z71" s="52">
        <f>(V71-U71)*Elec_emissions/1000+(T71-S71)*Gas_emissions</f>
        <v>-831.67309654417136</v>
      </c>
      <c r="AB71" s="19">
        <v>4</v>
      </c>
      <c r="AC71" s="14" t="s">
        <v>25</v>
      </c>
      <c r="AD71" s="13">
        <v>374</v>
      </c>
      <c r="AE71" s="13">
        <v>373</v>
      </c>
      <c r="AF71" s="39">
        <v>26.416415001916494</v>
      </c>
      <c r="AG71" s="40">
        <v>17.043773027831708</v>
      </c>
      <c r="AH71" s="40">
        <v>261.88646362001941</v>
      </c>
      <c r="AI71" s="39">
        <v>1046.3188541213283</v>
      </c>
      <c r="AJ71" s="41">
        <f t="shared" si="40"/>
        <v>-0.35480370721783433</v>
      </c>
      <c r="AK71" s="42">
        <f t="shared" si="41"/>
        <v>14.365521659574478</v>
      </c>
      <c r="AL71" s="51">
        <f>kWh_in_MMBtu*(AI71-AH71)*Elec_source_E+(AG71-AF71)*Gas_source_E</f>
        <v>-1.8181538235041046</v>
      </c>
      <c r="AM71" s="52">
        <f>(AI71-AH71)*Elec_emissions/1000+(AG71-AF71)*Gas_emissions</f>
        <v>-237.21367440156041</v>
      </c>
      <c r="AY71" s="51"/>
      <c r="AZ71" s="52"/>
      <c r="BL71" s="51"/>
      <c r="BM71" s="52"/>
    </row>
  </sheetData>
  <mergeCells count="21">
    <mergeCell ref="F48:I48"/>
    <mergeCell ref="F63:I63"/>
    <mergeCell ref="S63:V63"/>
    <mergeCell ref="S48:V48"/>
    <mergeCell ref="AF48:AI48"/>
    <mergeCell ref="AF63:AI63"/>
    <mergeCell ref="BF33:BI33"/>
    <mergeCell ref="AS33:AV33"/>
    <mergeCell ref="AF33:AI33"/>
    <mergeCell ref="S33:V33"/>
    <mergeCell ref="F33:I33"/>
    <mergeCell ref="BF3:BI3"/>
    <mergeCell ref="S18:V18"/>
    <mergeCell ref="AF18:AI18"/>
    <mergeCell ref="AS18:AV18"/>
    <mergeCell ref="BF18:BI18"/>
    <mergeCell ref="F3:I3"/>
    <mergeCell ref="F18:I18"/>
    <mergeCell ref="S3:V3"/>
    <mergeCell ref="AF3:AI3"/>
    <mergeCell ref="AS3:AV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M71"/>
  <sheetViews>
    <sheetView workbookViewId="0">
      <selection activeCell="D13" sqref="D13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32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32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32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32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32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5336</v>
      </c>
      <c r="F8" s="30">
        <v>37.159280348516404</v>
      </c>
      <c r="G8" s="30">
        <v>25.946863118476969</v>
      </c>
      <c r="H8" s="30">
        <v>312.44076564414172</v>
      </c>
      <c r="I8" s="30">
        <v>1750.8602254357272</v>
      </c>
      <c r="J8" s="32">
        <f>(G8-F8)/F8</f>
        <v>-0.30173935353102427</v>
      </c>
      <c r="K8" s="36">
        <f>(I8-H8)/H8</f>
        <v>4.6038149241699502</v>
      </c>
      <c r="L8" s="49">
        <f>kWh_in_MMBtu*(I8-H8)*Elec_source_E+(G8-F8)*Gas_source_E</f>
        <v>3.1779873008308641</v>
      </c>
      <c r="M8" s="50">
        <f>(I8-H8)*Elec_emissions/1000+(G8-F8)*Gas_emissions</f>
        <v>443.2365617211683</v>
      </c>
      <c r="N8" s="6"/>
      <c r="O8" s="16">
        <v>1</v>
      </c>
      <c r="P8" s="17" t="s">
        <v>22</v>
      </c>
      <c r="Q8" s="18">
        <v>7241</v>
      </c>
      <c r="R8" s="18">
        <v>3926</v>
      </c>
      <c r="S8" s="30">
        <v>35.913011209898592</v>
      </c>
      <c r="T8" s="30">
        <v>24.158700575513997</v>
      </c>
      <c r="U8" s="30">
        <v>303.69049131083733</v>
      </c>
      <c r="V8" s="30">
        <v>1910.4148394177566</v>
      </c>
      <c r="W8" s="32">
        <f>(T8-S8)/S8</f>
        <v>-0.32729950060953927</v>
      </c>
      <c r="X8" s="36">
        <f t="shared" ref="X8:X11" si="0">(V8-U8)/U8</f>
        <v>5.2906639953451275</v>
      </c>
      <c r="Y8" s="49">
        <f>kWh_in_MMBtu*(V8-U8)*Elec_source_E+(T8-S8)*Gas_source_E</f>
        <v>4.3891726144274941</v>
      </c>
      <c r="Z8" s="50">
        <f>(V8-U8)*Elec_emissions/1000+(T8-S8)*Gas_emissions</f>
        <v>608.29353889292497</v>
      </c>
      <c r="AA8" s="6"/>
      <c r="AB8" s="16">
        <v>1</v>
      </c>
      <c r="AC8" s="17" t="s">
        <v>22</v>
      </c>
      <c r="AD8" s="18">
        <v>2476</v>
      </c>
      <c r="AE8" s="18">
        <v>1264</v>
      </c>
      <c r="AF8" s="30">
        <v>34.673260101118728</v>
      </c>
      <c r="AG8" s="30">
        <v>25.261824386979189</v>
      </c>
      <c r="AH8" s="30">
        <v>300.67603958176227</v>
      </c>
      <c r="AI8" s="30">
        <v>1344.6728793951322</v>
      </c>
      <c r="AJ8" s="32">
        <f>(AG8-AF8)/AF8</f>
        <v>-0.27143209743452651</v>
      </c>
      <c r="AK8" s="36">
        <f t="shared" ref="AK8:AK11" si="1">(AI8-AH8)/AH8</f>
        <v>3.4721650626553426</v>
      </c>
      <c r="AL8" s="49">
        <f>kWh_in_MMBtu*(AI8-AH8)*Elec_source_E+(AG8-AF8)*Gas_source_E</f>
        <v>0.9184225075578869</v>
      </c>
      <c r="AM8" s="50">
        <f>(AI8-AH8)*Elec_emissions/1000+(AG8-AF8)*Gas_emissions</f>
        <v>134.49035511012744</v>
      </c>
      <c r="AO8" s="16">
        <v>1</v>
      </c>
      <c r="AP8" s="17" t="s">
        <v>22</v>
      </c>
      <c r="AQ8" s="18">
        <v>211</v>
      </c>
      <c r="AR8" s="18">
        <v>112</v>
      </c>
      <c r="AS8" s="30">
        <v>95.778105577457524</v>
      </c>
      <c r="AT8" s="30">
        <v>82.81741219951509</v>
      </c>
      <c r="AU8" s="30">
        <v>673.2269115807984</v>
      </c>
      <c r="AV8" s="30">
        <v>1079.537654132487</v>
      </c>
      <c r="AW8" s="32">
        <f>(AT8-AS8)/AS8</f>
        <v>-0.1353200013698421</v>
      </c>
      <c r="AX8" s="36">
        <f t="shared" ref="AX8:AX11" si="2">(AV8-AU8)/AU8</f>
        <v>0.60352718461244181</v>
      </c>
      <c r="AY8" s="49">
        <f>kWh_in_MMBtu*(AV8-AU8)*Elec_source_E+(AT8-AS8)*Gas_source_E</f>
        <v>-9.777248521378354</v>
      </c>
      <c r="AZ8" s="50">
        <f>(AV8-AU8)*Elec_emissions/1000+(AT8-AS8)*Gas_emissions</f>
        <v>-1314.4461068873825</v>
      </c>
      <c r="BA8" s="6"/>
      <c r="BB8" s="16">
        <v>1</v>
      </c>
      <c r="BC8" s="17" t="s">
        <v>22</v>
      </c>
      <c r="BD8" s="18">
        <v>72</v>
      </c>
      <c r="BE8" s="18">
        <v>34</v>
      </c>
      <c r="BF8" s="30">
        <v>80.390862856830211</v>
      </c>
      <c r="BG8" s="30">
        <v>70.556086742296543</v>
      </c>
      <c r="BH8" s="30">
        <v>571.73907242338055</v>
      </c>
      <c r="BI8" s="30">
        <v>639.02254566607633</v>
      </c>
      <c r="BJ8" s="32">
        <f>(BG8-BF8)/BF8</f>
        <v>-0.12233698911838561</v>
      </c>
      <c r="BK8" s="36">
        <f t="shared" ref="BK8:BK11" si="3">(BI8-BH8)/BH8</f>
        <v>0.11768213244112771</v>
      </c>
      <c r="BL8" s="49">
        <f>kWh_in_MMBtu*(BI8-BH8)*Elec_source_E+(BG8-BF8)*Gas_source_E</f>
        <v>-9.9995782990327253</v>
      </c>
      <c r="BM8" s="50">
        <f>(BI8-BH8)*Elec_emissions/1000+(BG8-BF8)*Gas_emissions</f>
        <v>-1347.8819187415695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5859</v>
      </c>
      <c r="F9" s="30">
        <v>37.441146889394162</v>
      </c>
      <c r="G9" s="31">
        <v>26.28554970637849</v>
      </c>
      <c r="H9" s="31">
        <v>314.05672368099613</v>
      </c>
      <c r="I9" s="30">
        <v>1691.5551609218351</v>
      </c>
      <c r="J9" s="37">
        <f t="shared" ref="J9:J11" si="4">(G9-F9)/F9</f>
        <v>-0.29795019944155832</v>
      </c>
      <c r="K9" s="38">
        <f t="shared" ref="K9:K11" si="5">(I9-H9)/H9</f>
        <v>4.3861453469152165</v>
      </c>
      <c r="L9" s="49">
        <f>kWh_in_MMBtu*(I9-H9)*Elec_source_E+(G9-F9)*Gas_source_E</f>
        <v>2.5877090135369922</v>
      </c>
      <c r="M9" s="50">
        <f>(I9-H9)*Elec_emissions/1000+(G9-F9)*Gas_emissions</f>
        <v>363.00994184487604</v>
      </c>
      <c r="N9" s="6"/>
      <c r="O9" s="16">
        <v>2</v>
      </c>
      <c r="P9" s="17" t="s">
        <v>23</v>
      </c>
      <c r="Q9" s="18">
        <v>7241</v>
      </c>
      <c r="R9" s="18">
        <v>4259</v>
      </c>
      <c r="S9" s="30">
        <v>36.266288243993472</v>
      </c>
      <c r="T9" s="31">
        <v>24.548458428872397</v>
      </c>
      <c r="U9" s="31">
        <v>305.96264936032497</v>
      </c>
      <c r="V9" s="30">
        <v>1852.3694228589263</v>
      </c>
      <c r="W9" s="37">
        <f t="shared" ref="W9:W11" si="6">(T9-S9)/S9</f>
        <v>-0.32310529647493813</v>
      </c>
      <c r="X9" s="38">
        <f t="shared" si="0"/>
        <v>5.0542338312590394</v>
      </c>
      <c r="Y9" s="49">
        <f>kWh_in_MMBtu*(V9-U9)*Elec_source_E+(T9-S9)*Gas_source_E</f>
        <v>3.7831850000456075</v>
      </c>
      <c r="Z9" s="50">
        <f>(V9-U9)*Elec_emissions/1000+(T9-S9)*Gas_emissions</f>
        <v>525.95446584416823</v>
      </c>
      <c r="AA9" s="6"/>
      <c r="AB9" s="16">
        <v>2</v>
      </c>
      <c r="AC9" s="17" t="s">
        <v>23</v>
      </c>
      <c r="AD9" s="18">
        <v>2476</v>
      </c>
      <c r="AE9" s="18">
        <v>1447</v>
      </c>
      <c r="AF9" s="30">
        <v>35.082286231404495</v>
      </c>
      <c r="AG9" s="31">
        <v>25.821752484329092</v>
      </c>
      <c r="AH9" s="31">
        <v>302.31042383470867</v>
      </c>
      <c r="AI9" s="30">
        <v>1295.2167858345724</v>
      </c>
      <c r="AJ9" s="37">
        <f t="shared" ref="AJ9:AJ11" si="7">(AG9-AF9)/AF9</f>
        <v>-0.26396608493507134</v>
      </c>
      <c r="AK9" s="38">
        <f t="shared" si="1"/>
        <v>3.2843934039890912</v>
      </c>
      <c r="AL9" s="49">
        <f>kWh_in_MMBtu*(AI9-AH9)*Elec_source_E+(AG9-AF9)*Gas_source_E</f>
        <v>0.5359379810721645</v>
      </c>
      <c r="AM9" s="50">
        <f>(AI9-AH9)*Elec_emissions/1000+(AG9-AF9)*Gas_emissions</f>
        <v>82.38738952771746</v>
      </c>
      <c r="AO9" s="16">
        <v>2</v>
      </c>
      <c r="AP9" s="17" t="s">
        <v>23</v>
      </c>
      <c r="AQ9" s="18">
        <v>211</v>
      </c>
      <c r="AR9" s="18">
        <v>116</v>
      </c>
      <c r="AS9" s="30">
        <v>94.526489475629035</v>
      </c>
      <c r="AT9" s="31">
        <v>80.219924437747281</v>
      </c>
      <c r="AU9" s="31">
        <v>664.91984242643593</v>
      </c>
      <c r="AV9" s="30">
        <v>1060.8914030787059</v>
      </c>
      <c r="AW9" s="37">
        <f t="shared" ref="AW9:AW11" si="8">(AT9-AS9)/AS9</f>
        <v>-0.15134979747206517</v>
      </c>
      <c r="AX9" s="38">
        <f t="shared" si="2"/>
        <v>0.5955177382092921</v>
      </c>
      <c r="AY9" s="49">
        <f>kWh_in_MMBtu*(AV9-AU9)*Elec_source_E+(AT9-AS9)*Gas_source_E</f>
        <v>-11.354938498595796</v>
      </c>
      <c r="AZ9" s="50">
        <f>(AV9-AU9)*Elec_emissions/1000+(AT9-AS9)*Gas_emissions</f>
        <v>-1527.3224113802171</v>
      </c>
      <c r="BA9" s="6"/>
      <c r="BB9" s="16">
        <v>2</v>
      </c>
      <c r="BC9" s="17" t="s">
        <v>23</v>
      </c>
      <c r="BD9" s="18">
        <v>72</v>
      </c>
      <c r="BE9" s="18">
        <v>37</v>
      </c>
      <c r="BF9" s="30">
        <v>85.957217237215843</v>
      </c>
      <c r="BG9" s="31">
        <v>75.285518959478722</v>
      </c>
      <c r="BH9" s="31">
        <v>605.12257867680682</v>
      </c>
      <c r="BI9" s="30">
        <v>657.78983851648411</v>
      </c>
      <c r="BJ9" s="37">
        <f t="shared" ref="BJ9:BJ11" si="9">(BG9-BF9)/BF9</f>
        <v>-0.12415127688797174</v>
      </c>
      <c r="BK9" s="38">
        <f t="shared" si="3"/>
        <v>8.7035687802035605E-2</v>
      </c>
      <c r="BL9" s="49">
        <f>kWh_in_MMBtu*(BI9-BH9)*Elec_source_E+(BG9-BF9)*Gas_source_E</f>
        <v>-11.068302639346975</v>
      </c>
      <c r="BM9" s="50">
        <f>(BI9-BH9)*Elec_emissions/1000+(BG9-BF9)*Gas_emissions</f>
        <v>-1492.1614510204661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7653</v>
      </c>
      <c r="F10" s="30">
        <v>37.875286246735115</v>
      </c>
      <c r="G10" s="31">
        <v>27.370913834456431</v>
      </c>
      <c r="H10" s="31">
        <v>317.42201272986966</v>
      </c>
      <c r="I10" s="30">
        <v>1551.3874836666625</v>
      </c>
      <c r="J10" s="37">
        <f t="shared" si="4"/>
        <v>-0.27734106994859137</v>
      </c>
      <c r="K10" s="38">
        <f t="shared" si="5"/>
        <v>3.887460294024768</v>
      </c>
      <c r="L10" s="49">
        <f>kWh_in_MMBtu*(I10-H10)*Elec_source_E+(G10-F10)*Gas_source_E</f>
        <v>1.7608996996422146</v>
      </c>
      <c r="M10" s="50">
        <f>(I10-H10)*Elec_emissions/1000+(G10-F10)*Gas_emissions</f>
        <v>250.04305013713019</v>
      </c>
      <c r="N10" s="6"/>
      <c r="O10" s="16">
        <v>3</v>
      </c>
      <c r="P10" s="17" t="s">
        <v>24</v>
      </c>
      <c r="Q10" s="18">
        <v>7241</v>
      </c>
      <c r="R10" s="18">
        <v>5333</v>
      </c>
      <c r="S10" s="30">
        <v>36.880733495830874</v>
      </c>
      <c r="T10" s="31">
        <v>25.657565286789691</v>
      </c>
      <c r="U10" s="31">
        <v>310.75887781478701</v>
      </c>
      <c r="V10" s="30">
        <v>1714.2095116256341</v>
      </c>
      <c r="W10" s="37">
        <f t="shared" si="6"/>
        <v>-0.30430978847830914</v>
      </c>
      <c r="X10" s="38">
        <f t="shared" si="0"/>
        <v>4.5162044723539863</v>
      </c>
      <c r="Y10" s="49">
        <f>kWh_in_MMBtu*(V10-U10)*Elec_source_E+(T10-S10)*Gas_source_E</f>
        <v>2.7918972635671864</v>
      </c>
      <c r="Z10" s="50">
        <f>(V10-U10)*Elec_emissions/1000+(T10-S10)*Gas_emissions</f>
        <v>390.8114948319178</v>
      </c>
      <c r="AA10" s="6"/>
      <c r="AB10" s="16">
        <v>3</v>
      </c>
      <c r="AC10" s="17" t="s">
        <v>24</v>
      </c>
      <c r="AD10" s="18">
        <v>2476</v>
      </c>
      <c r="AE10" s="18">
        <v>2104</v>
      </c>
      <c r="AF10" s="30">
        <v>35.425153129573324</v>
      </c>
      <c r="AG10" s="31">
        <v>26.883957832006903</v>
      </c>
      <c r="AH10" s="31">
        <v>304.2810516054243</v>
      </c>
      <c r="AI10" s="30">
        <v>1214.0755921384969</v>
      </c>
      <c r="AJ10" s="37">
        <f t="shared" si="7"/>
        <v>-0.241105388206103</v>
      </c>
      <c r="AK10" s="38">
        <f t="shared" si="1"/>
        <v>2.9899809262945705</v>
      </c>
      <c r="AL10" s="49">
        <f>kWh_in_MMBtu*(AI10-AH10)*Elec_source_E+(AG10-AF10)*Gas_source_E</f>
        <v>0.43023309312927083</v>
      </c>
      <c r="AM10" s="50">
        <f>(AI10-AH10)*Elec_emissions/1000+(AG10-AF10)*Gas_emissions</f>
        <v>67.285553192823727</v>
      </c>
      <c r="AO10" s="16">
        <v>3</v>
      </c>
      <c r="AP10" s="17" t="s">
        <v>24</v>
      </c>
      <c r="AQ10" s="18">
        <v>211</v>
      </c>
      <c r="AR10" s="18">
        <v>153</v>
      </c>
      <c r="AS10" s="30">
        <v>87.131595887962064</v>
      </c>
      <c r="AT10" s="31">
        <v>73.919558082424359</v>
      </c>
      <c r="AU10" s="31">
        <v>620.0366523119983</v>
      </c>
      <c r="AV10" s="30">
        <v>908.74767692714397</v>
      </c>
      <c r="AW10" s="37">
        <f t="shared" si="8"/>
        <v>-0.15163314376252637</v>
      </c>
      <c r="AX10" s="38">
        <f t="shared" si="2"/>
        <v>0.46563541612999393</v>
      </c>
      <c r="AY10" s="49">
        <f>kWh_in_MMBtu*(AV10-AU10)*Elec_source_E+(AT10-AS10)*Gas_source_E</f>
        <v>-11.31022044992279</v>
      </c>
      <c r="AZ10" s="50">
        <f>(AV10-AU10)*Elec_emissions/1000+(AT10-AS10)*Gas_emissions</f>
        <v>-1522.3837276236209</v>
      </c>
      <c r="BA10" s="6"/>
      <c r="BB10" s="16">
        <v>3</v>
      </c>
      <c r="BC10" s="17" t="s">
        <v>24</v>
      </c>
      <c r="BD10" s="18">
        <v>72</v>
      </c>
      <c r="BE10" s="18">
        <v>63</v>
      </c>
      <c r="BF10" s="30">
        <v>84.269167579646833</v>
      </c>
      <c r="BG10" s="31">
        <v>75.623305325282814</v>
      </c>
      <c r="BH10" s="31">
        <v>585.40678815690023</v>
      </c>
      <c r="BI10" s="30">
        <v>594.21661225721027</v>
      </c>
      <c r="BJ10" s="37">
        <f t="shared" si="9"/>
        <v>-0.10259816849611574</v>
      </c>
      <c r="BK10" s="38">
        <f t="shared" si="3"/>
        <v>1.5049063793822693E-2</v>
      </c>
      <c r="BL10" s="49">
        <f>kWh_in_MMBtu*(BI10-BH10)*Elec_source_E+(BG10-BF10)*Gas_source_E</f>
        <v>-9.3296730848827742</v>
      </c>
      <c r="BM10" s="50">
        <f>(BI10-BH10)*Elec_emissions/1000+(BG10-BF10)*Gas_emissions</f>
        <v>-1258.1322671496598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9955</v>
      </c>
      <c r="F11" s="39">
        <v>39.44952554725365</v>
      </c>
      <c r="G11" s="40">
        <v>28.894984798299898</v>
      </c>
      <c r="H11" s="40">
        <v>324.60428836404509</v>
      </c>
      <c r="I11" s="39">
        <v>1514.1032413193757</v>
      </c>
      <c r="J11" s="41">
        <f t="shared" si="4"/>
        <v>-0.26754544199299057</v>
      </c>
      <c r="K11" s="42">
        <f t="shared" si="5"/>
        <v>3.6644585287219082</v>
      </c>
      <c r="L11" s="51">
        <f>kWh_in_MMBtu*(I11-H11)*Elec_source_E+(G11-F11)*Gas_source_E</f>
        <v>1.2301637504413279</v>
      </c>
      <c r="M11" s="52">
        <f>(I11-H11)*Elec_emissions/1000+(G11-F11)*Gas_emissions</f>
        <v>178.01398750084923</v>
      </c>
      <c r="N11" s="6"/>
      <c r="O11" s="19">
        <v>4</v>
      </c>
      <c r="P11" s="14" t="s">
        <v>25</v>
      </c>
      <c r="Q11" s="13">
        <v>7241</v>
      </c>
      <c r="R11" s="13">
        <v>7208</v>
      </c>
      <c r="S11" s="39">
        <v>38.811393143891678</v>
      </c>
      <c r="T11" s="40">
        <v>28.110268481091673</v>
      </c>
      <c r="U11" s="40">
        <v>317.8663065347028</v>
      </c>
      <c r="V11" s="39">
        <v>1584.461519542034</v>
      </c>
      <c r="W11" s="41">
        <f t="shared" si="6"/>
        <v>-0.27572121987803982</v>
      </c>
      <c r="X11" s="42">
        <f t="shared" si="0"/>
        <v>3.9846790520688664</v>
      </c>
      <c r="Y11" s="51">
        <f>kWh_in_MMBtu*(V11-U11)*Elec_source_E+(T11-S11)*Gas_source_E</f>
        <v>1.8957693041733421</v>
      </c>
      <c r="Z11" s="52">
        <f>(V11-U11)*Elec_emissions/1000+(T11-S11)*Gas_emissions</f>
        <v>268.56411428105889</v>
      </c>
      <c r="AA11" s="6"/>
      <c r="AB11" s="19">
        <v>4</v>
      </c>
      <c r="AC11" s="14" t="s">
        <v>25</v>
      </c>
      <c r="AD11" s="13">
        <v>2476</v>
      </c>
      <c r="AE11" s="13">
        <v>2466</v>
      </c>
      <c r="AF11" s="39">
        <v>35.644836808875539</v>
      </c>
      <c r="AG11" s="40">
        <v>25.800970021617456</v>
      </c>
      <c r="AH11" s="40">
        <v>303.20982556325578</v>
      </c>
      <c r="AI11" s="39">
        <v>1376.1562825846904</v>
      </c>
      <c r="AJ11" s="41">
        <f t="shared" si="7"/>
        <v>-0.2761652926071741</v>
      </c>
      <c r="AK11" s="42">
        <f t="shared" si="1"/>
        <v>3.53862693937534</v>
      </c>
      <c r="AL11" s="51">
        <f>kWh_in_MMBtu*(AI11-AH11)*Elec_source_E+(AG11-AF11)*Gas_source_E</f>
        <v>0.75700328181234866</v>
      </c>
      <c r="AM11" s="52">
        <f>(AI11-AH11)*Elec_emissions/1000+(AG11-AF11)*Gas_emissions</f>
        <v>113.01573078222759</v>
      </c>
      <c r="AO11" s="19">
        <v>4</v>
      </c>
      <c r="AP11" s="14" t="s">
        <v>25</v>
      </c>
      <c r="AQ11" s="13">
        <v>211</v>
      </c>
      <c r="AR11" s="13">
        <v>209</v>
      </c>
      <c r="AS11" s="39">
        <v>91.267854543067557</v>
      </c>
      <c r="AT11" s="40">
        <v>77.479579090791404</v>
      </c>
      <c r="AU11" s="40">
        <v>632.03966427188038</v>
      </c>
      <c r="AV11" s="39">
        <v>1004.1868936022747</v>
      </c>
      <c r="AW11" s="41">
        <f t="shared" si="8"/>
        <v>-0.1510748282766933</v>
      </c>
      <c r="AX11" s="42">
        <f t="shared" si="2"/>
        <v>0.58880359946889371</v>
      </c>
      <c r="AY11" s="51">
        <f>kWh_in_MMBtu*(AV11-AU11)*Elec_source_E+(AT11-AS11)*Gas_source_E</f>
        <v>-11.045062884250411</v>
      </c>
      <c r="AZ11" s="52">
        <f>(AV11-AU11)*Elec_emissions/1000+(AT11-AS11)*Gas_emissions</f>
        <v>-1485.774420038201</v>
      </c>
      <c r="BA11" s="6"/>
      <c r="BB11" s="19">
        <v>4</v>
      </c>
      <c r="BC11" s="14" t="s">
        <v>25</v>
      </c>
      <c r="BD11" s="13">
        <v>72</v>
      </c>
      <c r="BE11" s="13">
        <v>72</v>
      </c>
      <c r="BF11" s="39">
        <v>83.227164882636401</v>
      </c>
      <c r="BG11" s="40">
        <v>72.393532667808969</v>
      </c>
      <c r="BH11" s="40">
        <v>577.94835977754451</v>
      </c>
      <c r="BI11" s="39">
        <v>675.31501192604003</v>
      </c>
      <c r="BJ11" s="41">
        <f t="shared" si="9"/>
        <v>-0.13016942521236408</v>
      </c>
      <c r="BK11" s="42">
        <f t="shared" si="3"/>
        <v>0.16846946704022567</v>
      </c>
      <c r="BL11" s="51">
        <f>kWh_in_MMBtu*(BI11-BH11)*Elec_source_E+(BG11-BF11)*Gas_source_E</f>
        <v>-10.766265047839324</v>
      </c>
      <c r="BM11" s="52">
        <f>(BI11-BH11)*Elec_emissions/1000+(BG11-BF11)*Gas_emissions</f>
        <v>-1450.97282335572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32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32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32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32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32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5299</v>
      </c>
      <c r="E23" s="18">
        <v>1771</v>
      </c>
      <c r="F23" s="30">
        <v>54.891104540492918</v>
      </c>
      <c r="G23" s="30">
        <v>39.689868039586763</v>
      </c>
      <c r="H23" s="30">
        <v>386.0284323007877</v>
      </c>
      <c r="I23" s="30">
        <v>2283.2127610166872</v>
      </c>
      <c r="J23" s="32">
        <f>(G23-F23)/F23</f>
        <v>-0.27693442549862102</v>
      </c>
      <c r="K23" s="36">
        <f t="shared" ref="K23:K26" si="10">(I23-H23)/H23</f>
        <v>4.9146233022484758</v>
      </c>
      <c r="L23" s="49">
        <f>kWh_in_MMBtu*(I23-H23)*Elec_source_E+(G23-F23)*Gas_source_E</f>
        <v>3.7416482617920259</v>
      </c>
      <c r="M23" s="50">
        <f>(I23-H23)*Elec_emissions/1000+(G23-F23)*Gas_emissions</f>
        <v>523.92424831971312</v>
      </c>
      <c r="N23" s="6"/>
      <c r="O23" s="16">
        <v>1</v>
      </c>
      <c r="P23" s="17" t="s">
        <v>22</v>
      </c>
      <c r="Q23" s="18">
        <v>3779</v>
      </c>
      <c r="R23" s="18">
        <v>1233</v>
      </c>
      <c r="S23" s="30">
        <v>54.119913175542251</v>
      </c>
      <c r="T23" s="30">
        <v>39.328496657534323</v>
      </c>
      <c r="U23" s="30">
        <v>377.64836166134694</v>
      </c>
      <c r="V23" s="30">
        <v>2262.0503826847871</v>
      </c>
      <c r="W23" s="32">
        <f>(T23-S23)/S23</f>
        <v>-0.27330820857067506</v>
      </c>
      <c r="X23" s="36">
        <f t="shared" ref="X23:X26" si="11">(V23-U23)/U23</f>
        <v>4.9898323740465802</v>
      </c>
      <c r="Y23" s="49">
        <f>kWh_in_MMBtu*(V23-U23)*Elec_source_E+(T23-S23)*Gas_source_E</f>
        <v>4.0515064045416018</v>
      </c>
      <c r="Z23" s="50">
        <f>(V23-U23)*Elec_emissions/1000+(T23-S23)*Gas_emissions</f>
        <v>565.58231042091666</v>
      </c>
      <c r="AA23" s="6"/>
      <c r="AB23" s="16">
        <v>1</v>
      </c>
      <c r="AC23" s="17" t="s">
        <v>22</v>
      </c>
      <c r="AD23" s="18">
        <v>1341</v>
      </c>
      <c r="AE23" s="18">
        <v>468</v>
      </c>
      <c r="AF23" s="30">
        <v>46.821778132756023</v>
      </c>
      <c r="AG23" s="30">
        <v>30.689539163056345</v>
      </c>
      <c r="AH23" s="30">
        <v>346.41933637533117</v>
      </c>
      <c r="AI23" s="30">
        <v>2494.2601535945118</v>
      </c>
      <c r="AJ23" s="32">
        <f>(AG23-AF23)/AF23</f>
        <v>-0.34454562840307285</v>
      </c>
      <c r="AK23" s="36">
        <f t="shared" ref="AK23:AK26" si="12">(AI23-AH23)/AH23</f>
        <v>6.2001181564879024</v>
      </c>
      <c r="AL23" s="49">
        <f>kWh_in_MMBtu*(AI23-AH23)*Elec_source_E+(AG23-AF23)*Gas_source_E</f>
        <v>5.4103496679707348</v>
      </c>
      <c r="AM23" s="50">
        <f>(AI23-AH23)*Elec_emissions/1000+(AG23-AF23)*Gas_emissions</f>
        <v>751.52141969083596</v>
      </c>
      <c r="AO23" s="16">
        <v>1</v>
      </c>
      <c r="AP23" s="17" t="s">
        <v>22</v>
      </c>
      <c r="AQ23" s="18">
        <v>133</v>
      </c>
      <c r="AR23" s="18">
        <v>57</v>
      </c>
      <c r="AS23" s="30">
        <v>124.22783799107981</v>
      </c>
      <c r="AT23" s="30">
        <v>107.14112442414199</v>
      </c>
      <c r="AU23" s="30">
        <v>809.84864127810602</v>
      </c>
      <c r="AV23" s="30">
        <v>1380.2411184171967</v>
      </c>
      <c r="AW23" s="32">
        <f>(AT23-AS23)/AS23</f>
        <v>-0.13754335455926336</v>
      </c>
      <c r="AX23" s="36">
        <f t="shared" ref="AX23:AX26" si="13">(AV23-AU23)/AU23</f>
        <v>0.70431985443464507</v>
      </c>
      <c r="AY23" s="49">
        <f>kWh_in_MMBtu*(AV23-AU23)*Elec_source_E+(AT23-AS23)*Gas_source_E</f>
        <v>-12.517973909489022</v>
      </c>
      <c r="AZ23" s="50">
        <f>(AV23-AU23)*Elec_emissions/1000+(AT23-AS23)*Gas_emissions</f>
        <v>-1682.396232579621</v>
      </c>
      <c r="BA23" s="6"/>
      <c r="BB23" s="16">
        <v>1</v>
      </c>
      <c r="BC23" s="17" t="s">
        <v>22</v>
      </c>
      <c r="BD23" s="18">
        <v>46</v>
      </c>
      <c r="BE23" s="18">
        <v>13</v>
      </c>
      <c r="BF23" s="30">
        <v>114.51648185753008</v>
      </c>
      <c r="BG23" s="30">
        <v>102.22857683706752</v>
      </c>
      <c r="BH23" s="30">
        <v>748.48474613450992</v>
      </c>
      <c r="BI23" s="30">
        <v>651.86017524634372</v>
      </c>
      <c r="BJ23" s="32">
        <f>(BG23-BF23)/BF23</f>
        <v>-0.10730250197303423</v>
      </c>
      <c r="BK23" s="36">
        <f t="shared" ref="BK23:BK26" si="14">(BI23-BH23)/BH23</f>
        <v>-0.12909357390003756</v>
      </c>
      <c r="BL23" s="49">
        <f>kWh_in_MMBtu*(BI23-BH23)*Elec_source_E+(BG23-BF23)*Gas_source_E</f>
        <v>-14.428265918108066</v>
      </c>
      <c r="BM23" s="50">
        <f>(BI23-BH23)*Elec_emissions/1000+(BG23-BF23)*Gas_emissions</f>
        <v>-1946.8141640793899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2108</v>
      </c>
      <c r="F24" s="30">
        <v>53.513418157767667</v>
      </c>
      <c r="G24" s="31">
        <v>39.307253884279234</v>
      </c>
      <c r="H24" s="31">
        <v>381.17755611493192</v>
      </c>
      <c r="I24" s="30">
        <v>2047.988639575151</v>
      </c>
      <c r="J24" s="37">
        <f t="shared" ref="J24:J26" si="15">(G24-F24)/F24</f>
        <v>-0.26546919936240992</v>
      </c>
      <c r="K24" s="38">
        <f t="shared" si="10"/>
        <v>4.3727944017712455</v>
      </c>
      <c r="L24" s="49">
        <f>kWh_in_MMBtu*(I24-H24)*Elec_source_E+(G24-F24)*Gas_source_E</f>
        <v>2.3599325216786227</v>
      </c>
      <c r="M24" s="50">
        <f>(I24-H24)*Elec_emissions/1000+(G24-F24)*Gas_emissions</f>
        <v>335.23716714835882</v>
      </c>
      <c r="N24" s="6"/>
      <c r="O24" s="16">
        <v>2</v>
      </c>
      <c r="P24" s="17" t="s">
        <v>23</v>
      </c>
      <c r="Q24" s="18">
        <v>3779</v>
      </c>
      <c r="R24" s="18">
        <v>1445</v>
      </c>
      <c r="S24" s="30">
        <v>53.018483433061121</v>
      </c>
      <c r="T24" s="31">
        <v>39.138715568601327</v>
      </c>
      <c r="U24" s="31">
        <v>375.08143712111035</v>
      </c>
      <c r="V24" s="30">
        <v>2028.4519678433232</v>
      </c>
      <c r="W24" s="37">
        <f t="shared" ref="W24:W26" si="16">(T24-S24)/S24</f>
        <v>-0.2617911144513177</v>
      </c>
      <c r="X24" s="38">
        <f t="shared" si="11"/>
        <v>4.4080308090222937</v>
      </c>
      <c r="Y24" s="49">
        <f>kWh_in_MMBtu*(V24-U24)*Elec_source_E+(T24-S24)*Gas_source_E</f>
        <v>2.5718118874453566</v>
      </c>
      <c r="Z24" s="50">
        <f>(V24-U24)*Elec_emissions/1000+(T24-S24)*Gas_emissions</f>
        <v>363.67487559450797</v>
      </c>
      <c r="AA24" s="6"/>
      <c r="AB24" s="16">
        <v>2</v>
      </c>
      <c r="AC24" s="17" t="s">
        <v>23</v>
      </c>
      <c r="AD24" s="18">
        <v>1341</v>
      </c>
      <c r="AE24" s="18">
        <v>587</v>
      </c>
      <c r="AF24" s="30">
        <v>45.949852062602766</v>
      </c>
      <c r="AG24" s="31">
        <v>31.325061640842481</v>
      </c>
      <c r="AH24" s="31">
        <v>342.81100327955659</v>
      </c>
      <c r="AI24" s="30">
        <v>2206.8759649308449</v>
      </c>
      <c r="AJ24" s="37">
        <f t="shared" ref="AJ24:AJ26" si="17">(AG24-AF24)/AF24</f>
        <v>-0.31827720363136863</v>
      </c>
      <c r="AK24" s="38">
        <f t="shared" si="12"/>
        <v>5.4375878948412133</v>
      </c>
      <c r="AL24" s="49">
        <f>kWh_in_MMBtu*(AI24-AH24)*Elec_source_E+(AG24-AF24)*Gas_source_E</f>
        <v>4.0154030722146832</v>
      </c>
      <c r="AM24" s="50">
        <f>(AI24-AH24)*Elec_emissions/1000+(AG24-AF24)*Gas_emissions</f>
        <v>560.50626224221151</v>
      </c>
      <c r="AO24" s="16">
        <v>2</v>
      </c>
      <c r="AP24" s="17" t="s">
        <v>23</v>
      </c>
      <c r="AQ24" s="18">
        <v>133</v>
      </c>
      <c r="AR24" s="18">
        <v>60</v>
      </c>
      <c r="AS24" s="30">
        <v>121.43619650433753</v>
      </c>
      <c r="AT24" s="31">
        <v>102.96816064530384</v>
      </c>
      <c r="AU24" s="31">
        <v>793.64740127963819</v>
      </c>
      <c r="AV24" s="30">
        <v>1323.1956040862128</v>
      </c>
      <c r="AW24" s="37">
        <f t="shared" ref="AW24:AW26" si="18">(AT24-AS24)/AS24</f>
        <v>-0.15208015724021823</v>
      </c>
      <c r="AX24" s="38">
        <f t="shared" si="13"/>
        <v>0.66723358755129425</v>
      </c>
      <c r="AY24" s="49">
        <f>kWh_in_MMBtu*(AV24-AU24)*Elec_source_E+(AT24-AS24)*Gas_source_E</f>
        <v>-14.460888424811632</v>
      </c>
      <c r="AZ24" s="50">
        <f>(AV24-AU24)*Elec_emissions/1000+(AT24-AS24)*Gas_emissions</f>
        <v>-1944.8381843971933</v>
      </c>
      <c r="BA24" s="6"/>
      <c r="BB24" s="16">
        <v>2</v>
      </c>
      <c r="BC24" s="17" t="s">
        <v>23</v>
      </c>
      <c r="BD24" s="18">
        <v>46</v>
      </c>
      <c r="BE24" s="18">
        <v>16</v>
      </c>
      <c r="BF24" s="30">
        <v>120.99012279954063</v>
      </c>
      <c r="BG24" s="31">
        <v>108.64664809618858</v>
      </c>
      <c r="BH24" s="31">
        <v>792.54429052472153</v>
      </c>
      <c r="BI24" s="30">
        <v>701.18943945227204</v>
      </c>
      <c r="BJ24" s="37">
        <f t="shared" ref="BJ24:BJ26" si="19">(BG24-BF24)/BF24</f>
        <v>-0.1020205155407852</v>
      </c>
      <c r="BK24" s="38">
        <f t="shared" si="14"/>
        <v>-0.11526781804454864</v>
      </c>
      <c r="BL24" s="49">
        <f>kWh_in_MMBtu*(BI24-BH24)*Elec_source_E+(BG24-BF24)*Gas_source_E</f>
        <v>-14.432419972565553</v>
      </c>
      <c r="BM24" s="50">
        <f>(BI24-BH24)*Elec_emissions/1000+(BG24-BF24)*Gas_emissions</f>
        <v>-1947.3207348520921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3176</v>
      </c>
      <c r="F25" s="30">
        <v>50.824379162033161</v>
      </c>
      <c r="G25" s="31">
        <v>39.209788169887901</v>
      </c>
      <c r="H25" s="31">
        <v>371.64400771012686</v>
      </c>
      <c r="I25" s="30">
        <v>1651.9201322852894</v>
      </c>
      <c r="J25" s="37">
        <f t="shared" si="15"/>
        <v>-0.228524011185986</v>
      </c>
      <c r="K25" s="38">
        <f t="shared" si="10"/>
        <v>3.4448991454578932</v>
      </c>
      <c r="L25" s="49">
        <f>kWh_in_MMBtu*(I25-H25)*Elec_source_E+(G25-F25)*Gas_source_E</f>
        <v>1.0465569740327112</v>
      </c>
      <c r="M25" s="50">
        <f>(I25-H25)*Elec_emissions/1000+(G25-F25)*Gas_emissions</f>
        <v>154.17660928693294</v>
      </c>
      <c r="N25" s="6"/>
      <c r="O25" s="16">
        <v>3</v>
      </c>
      <c r="P25" s="17" t="s">
        <v>24</v>
      </c>
      <c r="Q25" s="18">
        <v>3779</v>
      </c>
      <c r="R25" s="18">
        <v>2043</v>
      </c>
      <c r="S25" s="30">
        <v>51.224892719760007</v>
      </c>
      <c r="T25" s="31">
        <v>39.333915855412734</v>
      </c>
      <c r="U25" s="31">
        <v>370.71495542782253</v>
      </c>
      <c r="V25" s="30">
        <v>1708.3144597095491</v>
      </c>
      <c r="W25" s="37">
        <f t="shared" si="16"/>
        <v>-0.23213278218853794</v>
      </c>
      <c r="X25" s="38">
        <f t="shared" si="11"/>
        <v>3.6081617013213658</v>
      </c>
      <c r="Y25" s="49">
        <f>kWh_in_MMBtu*(V25-U25)*Elec_source_E+(T25-S25)*Gas_source_E</f>
        <v>1.3589926394478073</v>
      </c>
      <c r="Z25" s="50">
        <f>(V25-U25)*Elec_emissions/1000+(T25-S25)*Gas_emissions</f>
        <v>196.89608016658121</v>
      </c>
      <c r="AA25" s="6"/>
      <c r="AB25" s="16">
        <v>3</v>
      </c>
      <c r="AC25" s="17" t="s">
        <v>24</v>
      </c>
      <c r="AD25" s="18">
        <v>1341</v>
      </c>
      <c r="AE25" s="18">
        <v>1015</v>
      </c>
      <c r="AF25" s="30">
        <v>43.232620183568066</v>
      </c>
      <c r="AG25" s="31">
        <v>32.456627945889466</v>
      </c>
      <c r="AH25" s="31">
        <v>332.40054373289831</v>
      </c>
      <c r="AI25" s="30">
        <v>1620.0735086137554</v>
      </c>
      <c r="AJ25" s="37">
        <f t="shared" si="17"/>
        <v>-0.24925605230317174</v>
      </c>
      <c r="AK25" s="38">
        <f t="shared" si="12"/>
        <v>3.8738593818774598</v>
      </c>
      <c r="AL25" s="49">
        <f>kWh_in_MMBtu*(AI25-AH25)*Elec_source_E+(AG25-AF25)*Gas_source_E</f>
        <v>2.0398191774477148</v>
      </c>
      <c r="AM25" s="50">
        <f>(AI25-AH25)*Elec_emissions/1000+(AG25-AF25)*Gas_emissions</f>
        <v>288.20563199801177</v>
      </c>
      <c r="AO25" s="16">
        <v>3</v>
      </c>
      <c r="AP25" s="17" t="s">
        <v>24</v>
      </c>
      <c r="AQ25" s="18">
        <v>133</v>
      </c>
      <c r="AR25" s="18">
        <v>81</v>
      </c>
      <c r="AS25" s="30">
        <v>111.39362016095896</v>
      </c>
      <c r="AT25" s="31">
        <v>94.754192521797094</v>
      </c>
      <c r="AU25" s="31">
        <v>741.0224808039311</v>
      </c>
      <c r="AV25" s="30">
        <v>1098.3546898579907</v>
      </c>
      <c r="AW25" s="37">
        <f t="shared" si="18"/>
        <v>-0.14937505052011607</v>
      </c>
      <c r="AX25" s="38">
        <f t="shared" si="13"/>
        <v>0.48221507216136267</v>
      </c>
      <c r="AY25" s="49">
        <f>kWh_in_MMBtu*(AV25-AU25)*Elec_source_E+(AT25-AS25)*Gas_source_E</f>
        <v>-14.311426349583964</v>
      </c>
      <c r="AZ25" s="50">
        <f>(AV25-AU25)*Elec_emissions/1000+(AT25-AS25)*Gas_emissions</f>
        <v>-1926.4348309921916</v>
      </c>
      <c r="BA25" s="6"/>
      <c r="BB25" s="16">
        <v>3</v>
      </c>
      <c r="BC25" s="17" t="s">
        <v>24</v>
      </c>
      <c r="BD25" s="18">
        <v>46</v>
      </c>
      <c r="BE25" s="18">
        <v>37</v>
      </c>
      <c r="BF25" s="30">
        <v>104.37242358887966</v>
      </c>
      <c r="BG25" s="31">
        <v>96.014329070598961</v>
      </c>
      <c r="BH25" s="31">
        <v>690.84707335968858</v>
      </c>
      <c r="BI25" s="30">
        <v>623.52859000012381</v>
      </c>
      <c r="BJ25" s="37">
        <f t="shared" si="19"/>
        <v>-8.0079528968331884E-2</v>
      </c>
      <c r="BK25" s="38">
        <f t="shared" si="14"/>
        <v>-9.7443393705332365E-2</v>
      </c>
      <c r="BL25" s="49">
        <f>kWh_in_MMBtu*(BI25-BH25)*Elec_source_E+(BG25-BF25)*Gas_source_E</f>
        <v>-9.8310255042596868</v>
      </c>
      <c r="BM25" s="50">
        <f>(BI25-BH25)*Elec_emissions/1000+(BG25-BF25)*Gas_emissions</f>
        <v>-1326.5209689920694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5259</v>
      </c>
      <c r="F26" s="39">
        <v>49.003616687846879</v>
      </c>
      <c r="G26" s="40">
        <v>39.487283150600078</v>
      </c>
      <c r="H26" s="40">
        <v>361.66450147678887</v>
      </c>
      <c r="I26" s="39">
        <v>1343.3450427670393</v>
      </c>
      <c r="J26" s="41">
        <f t="shared" si="15"/>
        <v>-0.19419655487605866</v>
      </c>
      <c r="K26" s="42">
        <f t="shared" si="10"/>
        <v>2.7143403272418025</v>
      </c>
      <c r="L26" s="51">
        <f>kWh_in_MMBtu*(I26-H26)*Elec_source_E+(G26-F26)*Gas_source_E</f>
        <v>0.13693410801752393</v>
      </c>
      <c r="M26" s="52">
        <f>(I26-H26)*Elec_emissions/1000+(G26-F26)*Gas_emissions</f>
        <v>28.462477060744277</v>
      </c>
      <c r="N26" s="6"/>
      <c r="O26" s="19">
        <v>4</v>
      </c>
      <c r="P26" s="14" t="s">
        <v>25</v>
      </c>
      <c r="Q26" s="13">
        <v>3779</v>
      </c>
      <c r="R26" s="13">
        <v>3749</v>
      </c>
      <c r="S26" s="39">
        <v>48.79230121405827</v>
      </c>
      <c r="T26" s="40">
        <v>39.966729986471776</v>
      </c>
      <c r="U26" s="40">
        <v>358.8120733732315</v>
      </c>
      <c r="V26" s="39">
        <v>1260.953547679072</v>
      </c>
      <c r="W26" s="41">
        <f t="shared" si="16"/>
        <v>-0.18088040547355097</v>
      </c>
      <c r="X26" s="42">
        <f t="shared" si="11"/>
        <v>2.5142450359172979</v>
      </c>
      <c r="Y26" s="51">
        <f>kWh_in_MMBtu*(V26-U26)*Elec_source_E+(T26-S26)*Gas_source_E</f>
        <v>3.83306486752506E-2</v>
      </c>
      <c r="Z26" s="52">
        <f>(V26-U26)*Elec_emissions/1000+(T26-S26)*Gas_emissions</f>
        <v>14.354733185477471</v>
      </c>
      <c r="AA26" s="6"/>
      <c r="AB26" s="19">
        <v>4</v>
      </c>
      <c r="AC26" s="14" t="s">
        <v>25</v>
      </c>
      <c r="AD26" s="13">
        <v>1341</v>
      </c>
      <c r="AE26" s="13">
        <v>1333</v>
      </c>
      <c r="AF26" s="39">
        <v>41.937362976765421</v>
      </c>
      <c r="AG26" s="40">
        <v>31.059720991436997</v>
      </c>
      <c r="AH26" s="40">
        <v>324.29660946679758</v>
      </c>
      <c r="AI26" s="39">
        <v>1628.6197461435447</v>
      </c>
      <c r="AJ26" s="41">
        <f t="shared" si="17"/>
        <v>-0.25937830166753617</v>
      </c>
      <c r="AK26" s="42">
        <f t="shared" si="12"/>
        <v>4.022006701893341</v>
      </c>
      <c r="AL26" s="51">
        <f>kWh_in_MMBtu*(AI26-AH26)*Elec_source_E+(AG26-AF26)*Gas_source_E</f>
        <v>2.1072754154113191</v>
      </c>
      <c r="AM26" s="52">
        <f>(AI26-AH26)*Elec_emissions/1000+(AG26-AF26)*Gas_emissions</f>
        <v>297.47246888471227</v>
      </c>
      <c r="AO26" s="19">
        <v>4</v>
      </c>
      <c r="AP26" s="14" t="s">
        <v>25</v>
      </c>
      <c r="AQ26" s="13">
        <v>133</v>
      </c>
      <c r="AR26" s="13">
        <v>131</v>
      </c>
      <c r="AS26" s="39">
        <v>109.46564942773607</v>
      </c>
      <c r="AT26" s="40">
        <v>94.288842930968471</v>
      </c>
      <c r="AU26" s="40">
        <v>719.28834966822296</v>
      </c>
      <c r="AV26" s="39">
        <v>1042.4062388747814</v>
      </c>
      <c r="AW26" s="41">
        <f t="shared" si="18"/>
        <v>-0.13864446587681911</v>
      </c>
      <c r="AX26" s="42">
        <f t="shared" si="13"/>
        <v>0.44921885549181895</v>
      </c>
      <c r="AY26" s="51">
        <f>kWh_in_MMBtu*(AV26-AU26)*Elec_source_E+(AT26-AS26)*Gas_source_E</f>
        <v>-13.08346313501661</v>
      </c>
      <c r="AZ26" s="52">
        <f>(AV26-AU26)*Elec_emissions/1000+(AT26-AS26)*Gas_emissions</f>
        <v>-1761.1771441185008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98.808217104796057</v>
      </c>
      <c r="BG26" s="40">
        <v>88.563149221328018</v>
      </c>
      <c r="BH26" s="40">
        <v>658.54339053058629</v>
      </c>
      <c r="BI26" s="39">
        <v>648.50849480553825</v>
      </c>
      <c r="BJ26" s="41">
        <f t="shared" si="19"/>
        <v>-0.10368639556163749</v>
      </c>
      <c r="BK26" s="42">
        <f t="shared" si="14"/>
        <v>-1.5238017523739721E-2</v>
      </c>
      <c r="BL26" s="51">
        <f>kWh_in_MMBtu*(BI26-BH26)*Elec_source_E+(BG26-BF26)*Gas_source_E</f>
        <v>-11.274556214681724</v>
      </c>
      <c r="BM26" s="52">
        <f>(BI26-BH26)*Elec_emissions/1000+(BG26-BF26)*Gas_emissions</f>
        <v>-1520.6157172540215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32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32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32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32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32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4701</v>
      </c>
      <c r="E38" s="18">
        <v>3565</v>
      </c>
      <c r="F38" s="30">
        <v>28.350567685405426</v>
      </c>
      <c r="G38" s="30">
        <v>19.119692931861142</v>
      </c>
      <c r="H38" s="30">
        <v>275.88431188567807</v>
      </c>
      <c r="I38" s="30">
        <v>1486.4012238890593</v>
      </c>
      <c r="J38" s="32">
        <f>(G38-F38)/F38</f>
        <v>-0.32559752792168045</v>
      </c>
      <c r="K38" s="36">
        <f t="shared" ref="K38:K41" si="20">(I38-H38)/H38</f>
        <v>4.3877700175463392</v>
      </c>
      <c r="L38" s="49">
        <f>kWh_in_MMBtu*(I38-H38)*Elec_source_E+(G38-F38)*Gas_source_E</f>
        <v>2.8979750815147902</v>
      </c>
      <c r="M38" s="50">
        <f>(I38-H38)*Elec_emissions/1000+(G38-F38)*Gas_emissions</f>
        <v>403.15300128190665</v>
      </c>
      <c r="N38" s="6"/>
      <c r="O38" s="16">
        <v>1</v>
      </c>
      <c r="P38" s="17" t="s">
        <v>22</v>
      </c>
      <c r="Q38" s="18">
        <v>3462</v>
      </c>
      <c r="R38" s="18">
        <v>2693</v>
      </c>
      <c r="S38" s="30">
        <v>27.576913874718905</v>
      </c>
      <c r="T38" s="30">
        <v>17.213153390541368</v>
      </c>
      <c r="U38" s="30">
        <v>269.82860711396575</v>
      </c>
      <c r="V38" s="30">
        <v>1749.4172067225345</v>
      </c>
      <c r="W38" s="32">
        <f>(T38-S38)/S38</f>
        <v>-0.37581291841646208</v>
      </c>
      <c r="X38" s="36">
        <f t="shared" ref="X38:X41" si="21">(V38-U38)/U38</f>
        <v>5.4834385999096256</v>
      </c>
      <c r="Y38" s="49">
        <f>kWh_in_MMBtu*(V38-U38)*Elec_source_E+(T38-S38)*Gas_source_E</f>
        <v>4.5437743362208405</v>
      </c>
      <c r="Z38" s="50">
        <f>(V38-U38)*Elec_emissions/1000+(T38-S38)*Gas_emissions</f>
        <v>627.84903265676076</v>
      </c>
      <c r="AA38" s="6"/>
      <c r="AB38" s="16">
        <v>1</v>
      </c>
      <c r="AC38" s="17" t="s">
        <v>22</v>
      </c>
      <c r="AD38" s="18">
        <v>1135</v>
      </c>
      <c r="AE38" s="18">
        <v>796</v>
      </c>
      <c r="AF38" s="30">
        <v>27.530664072467744</v>
      </c>
      <c r="AG38" s="30">
        <v>22.070655398029295</v>
      </c>
      <c r="AH38" s="30">
        <v>273.78173945689957</v>
      </c>
      <c r="AI38" s="30">
        <v>668.7848840115762</v>
      </c>
      <c r="AJ38" s="32">
        <f>(AG38-AF38)/AF38</f>
        <v>-0.19832462668050108</v>
      </c>
      <c r="AK38" s="36">
        <f t="shared" ref="AK38:AK41" si="22">(AI38-AH38)/AH38</f>
        <v>1.4427665823814393</v>
      </c>
      <c r="AL38" s="49">
        <f>kWh_in_MMBtu*(AI38-AH38)*Elec_source_E+(AG38-AF38)*Gas_source_E</f>
        <v>-1.7225597927854528</v>
      </c>
      <c r="AM38" s="50">
        <f>(AI38-AH38)*Elec_emissions/1000+(AG38-AF38)*Gas_emissions</f>
        <v>-228.28670295995221</v>
      </c>
      <c r="AO38" s="16">
        <v>1</v>
      </c>
      <c r="AP38" s="17" t="s">
        <v>22</v>
      </c>
      <c r="AQ38" s="18">
        <v>78</v>
      </c>
      <c r="AR38" s="18">
        <v>55</v>
      </c>
      <c r="AS38" s="30">
        <v>66.293837439703552</v>
      </c>
      <c r="AT38" s="30">
        <v>57.609201348538129</v>
      </c>
      <c r="AU38" s="30">
        <v>531.63711898540703</v>
      </c>
      <c r="AV38" s="30">
        <v>767.89951841924244</v>
      </c>
      <c r="AW38" s="32">
        <f>(AT38-AS38)/AS38</f>
        <v>-0.1310021628943171</v>
      </c>
      <c r="AX38" s="36">
        <f t="shared" ref="AX38:AX41" si="23">(AV38-AU38)/AU38</f>
        <v>0.44440538667564444</v>
      </c>
      <c r="AY38" s="49">
        <f>kWh_in_MMBtu*(AV38-AU38)*Elec_source_E+(AT38-AS38)*Gas_source_E</f>
        <v>-6.9368603918818703</v>
      </c>
      <c r="AZ38" s="50">
        <f>(AV38-AU38)*Elec_emissions/1000+(AT38-AS38)*Gas_emissions</f>
        <v>-933.11597662452039</v>
      </c>
      <c r="BA38" s="6"/>
      <c r="BB38" s="16">
        <v>1</v>
      </c>
      <c r="BC38" s="17" t="s">
        <v>22</v>
      </c>
      <c r="BD38" s="18">
        <v>26</v>
      </c>
      <c r="BE38" s="18">
        <v>21</v>
      </c>
      <c r="BF38" s="30">
        <v>59.265479665920751</v>
      </c>
      <c r="BG38" s="30">
        <v>50.94930715981927</v>
      </c>
      <c r="BH38" s="30">
        <v>462.32508393553871</v>
      </c>
      <c r="BI38" s="30">
        <v>631.07544164019646</v>
      </c>
      <c r="BJ38" s="32">
        <f>(BG38-BF38)/BF38</f>
        <v>-0.14032068166797448</v>
      </c>
      <c r="BK38" s="36">
        <f t="shared" ref="BK38:BK41" si="24">(BI38-BH38)/BH38</f>
        <v>0.36500368153977636</v>
      </c>
      <c r="BL38" s="49">
        <f>kWh_in_MMBtu*(BI38-BH38)*Elec_source_E+(BG38-BF38)*Gas_source_E</f>
        <v>-7.2580097729384541</v>
      </c>
      <c r="BM38" s="50">
        <f>(BI38-BH38)*Elec_emissions/1000+(BG38-BF38)*Gas_emissions</f>
        <v>-977.11433829434532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3751</v>
      </c>
      <c r="F39" s="30">
        <v>28.408796093944559</v>
      </c>
      <c r="G39" s="31">
        <v>18.967567193178013</v>
      </c>
      <c r="H39" s="31">
        <v>276.33592528837062</v>
      </c>
      <c r="I39" s="30">
        <v>1491.2454373811292</v>
      </c>
      <c r="J39" s="37">
        <f t="shared" ref="J39:J41" si="25">(G39-F39)/F39</f>
        <v>-0.3323347061081191</v>
      </c>
      <c r="K39" s="38">
        <f t="shared" si="20"/>
        <v>4.3964949936384086</v>
      </c>
      <c r="L39" s="49">
        <f>kWh_in_MMBtu*(I39-H39)*Elec_source_E+(G39-F39)*Gas_source_E</f>
        <v>2.7157156370606845</v>
      </c>
      <c r="M39" s="50">
        <f>(I39-H39)*Elec_emissions/1000+(G39-F39)*Gas_emissions</f>
        <v>378.61778217018855</v>
      </c>
      <c r="N39" s="6"/>
      <c r="O39" s="16">
        <v>2</v>
      </c>
      <c r="P39" s="17" t="s">
        <v>23</v>
      </c>
      <c r="Q39" s="18">
        <v>3462</v>
      </c>
      <c r="R39" s="18">
        <v>2814</v>
      </c>
      <c r="S39" s="30">
        <v>27.663970529635542</v>
      </c>
      <c r="T39" s="31">
        <v>17.056304353922869</v>
      </c>
      <c r="U39" s="31">
        <v>270.46988165800394</v>
      </c>
      <c r="V39" s="30">
        <v>1761.9503476981374</v>
      </c>
      <c r="W39" s="37">
        <f t="shared" ref="W39:W41" si="26">(T39-S39)/S39</f>
        <v>-0.38344698800011423</v>
      </c>
      <c r="X39" s="38">
        <f t="shared" si="21"/>
        <v>5.5144049936252726</v>
      </c>
      <c r="Y39" s="49">
        <f>kWh_in_MMBtu*(V39-U39)*Elec_source_E+(T39-S39)*Gas_source_E</f>
        <v>4.405229828655461</v>
      </c>
      <c r="Z39" s="50">
        <f>(V39-U39)*Elec_emissions/1000+(T39-S39)*Gas_emissions</f>
        <v>609.28566979259085</v>
      </c>
      <c r="AA39" s="6"/>
      <c r="AB39" s="16">
        <v>2</v>
      </c>
      <c r="AC39" s="17" t="s">
        <v>23</v>
      </c>
      <c r="AD39" s="18">
        <v>1135</v>
      </c>
      <c r="AE39" s="18">
        <v>860</v>
      </c>
      <c r="AF39" s="30">
        <v>27.664540716389048</v>
      </c>
      <c r="AG39" s="31">
        <v>22.065424025174028</v>
      </c>
      <c r="AH39" s="31">
        <v>274.66642367874812</v>
      </c>
      <c r="AI39" s="30">
        <v>672.95639266072214</v>
      </c>
      <c r="AJ39" s="37">
        <f t="shared" ref="AJ39:AJ41" si="27">(AG39-AF39)/AF39</f>
        <v>-0.20239326394809753</v>
      </c>
      <c r="AK39" s="38">
        <f t="shared" si="22"/>
        <v>1.4500861213666834</v>
      </c>
      <c r="AL39" s="49">
        <f>kWh_in_MMBtu*(AI39-AH39)*Elec_source_E+(AG39-AF39)*Gas_source_E</f>
        <v>-1.8389992381147575</v>
      </c>
      <c r="AM39" s="50">
        <f>(AI39-AH39)*Elec_emissions/1000+(AG39-AF39)*Gas_emissions</f>
        <v>-243.95653870881767</v>
      </c>
      <c r="AO39" s="16">
        <v>2</v>
      </c>
      <c r="AP39" s="17" t="s">
        <v>23</v>
      </c>
      <c r="AQ39" s="18">
        <v>78</v>
      </c>
      <c r="AR39" s="18">
        <v>56</v>
      </c>
      <c r="AS39" s="30">
        <v>65.694660516298555</v>
      </c>
      <c r="AT39" s="31">
        <v>55.846814215365178</v>
      </c>
      <c r="AU39" s="31">
        <v>526.99745794086232</v>
      </c>
      <c r="AV39" s="30">
        <v>779.85118771351938</v>
      </c>
      <c r="AW39" s="37">
        <f t="shared" ref="AW39:AW41" si="28">(AT39-AS39)/AS39</f>
        <v>-0.14990329843458389</v>
      </c>
      <c r="AX39" s="38">
        <f t="shared" si="23"/>
        <v>0.4798006631011707</v>
      </c>
      <c r="AY39" s="49">
        <f>kWh_in_MMBtu*(AV39-AU39)*Elec_source_E+(AT39-AS39)*Gas_source_E</f>
        <v>-8.0271350062218332</v>
      </c>
      <c r="AZ39" s="50">
        <f>(AV39-AU39)*Elec_emissions/1000+(AT39-AS39)*Gas_emissions</f>
        <v>-1079.9840831477629</v>
      </c>
      <c r="BA39" s="6"/>
      <c r="BB39" s="16">
        <v>2</v>
      </c>
      <c r="BC39" s="17" t="s">
        <v>23</v>
      </c>
      <c r="BD39" s="18">
        <v>26</v>
      </c>
      <c r="BE39" s="18">
        <v>21</v>
      </c>
      <c r="BF39" s="30">
        <v>59.265479665920751</v>
      </c>
      <c r="BG39" s="31">
        <v>49.867515807699775</v>
      </c>
      <c r="BH39" s="31">
        <v>462.32508393553871</v>
      </c>
      <c r="BI39" s="30">
        <v>624.72347589874141</v>
      </c>
      <c r="BJ39" s="37">
        <f t="shared" ref="BJ39:BJ41" si="29">(BG39-BF39)/BF39</f>
        <v>-0.15857399469636047</v>
      </c>
      <c r="BK39" s="38">
        <f t="shared" si="24"/>
        <v>0.35126450544449728</v>
      </c>
      <c r="BL39" s="49">
        <f>kWh_in_MMBtu*(BI39-BH39)*Elec_source_E+(BG39-BF39)*Gas_source_E</f>
        <v>-8.5051656235613713</v>
      </c>
      <c r="BM39" s="50">
        <f>(BI39-BH39)*Elec_emissions/1000+(BG39-BF39)*Gas_emissions</f>
        <v>-1145.3734252439867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4477</v>
      </c>
      <c r="F40" s="30">
        <v>28.689152876400922</v>
      </c>
      <c r="G40" s="31">
        <v>18.97237354199952</v>
      </c>
      <c r="H40" s="31">
        <v>278.95673328888245</v>
      </c>
      <c r="I40" s="30">
        <v>1480.0692589597757</v>
      </c>
      <c r="J40" s="37">
        <f t="shared" si="25"/>
        <v>-0.33869174793216761</v>
      </c>
      <c r="K40" s="38">
        <f t="shared" si="20"/>
        <v>4.3057305393200291</v>
      </c>
      <c r="L40" s="49">
        <f>kWh_in_MMBtu*(I40-H40)*Elec_source_E+(G40-F40)*Gas_source_E</f>
        <v>2.2676570140349952</v>
      </c>
      <c r="M40" s="50">
        <f>(I40-H40)*Elec_emissions/1000+(G40-F40)*Gas_emissions</f>
        <v>318.05105016847278</v>
      </c>
      <c r="N40" s="6"/>
      <c r="O40" s="16">
        <v>3</v>
      </c>
      <c r="P40" s="17" t="s">
        <v>24</v>
      </c>
      <c r="Q40" s="18">
        <v>3462</v>
      </c>
      <c r="R40" s="18">
        <v>3290</v>
      </c>
      <c r="S40" s="30">
        <v>27.973403011184306</v>
      </c>
      <c r="T40" s="31">
        <v>17.164925708766283</v>
      </c>
      <c r="U40" s="31">
        <v>273.52779375295307</v>
      </c>
      <c r="V40" s="30">
        <v>1717.870177602711</v>
      </c>
      <c r="W40" s="37">
        <f t="shared" si="26"/>
        <v>-0.38638406982863632</v>
      </c>
      <c r="X40" s="38">
        <f t="shared" si="21"/>
        <v>5.2804227461954749</v>
      </c>
      <c r="Y40" s="49">
        <f>kWh_in_MMBtu*(V40-U40)*Elec_source_E+(T40-S40)*Gas_source_E</f>
        <v>3.6816918371465128</v>
      </c>
      <c r="Z40" s="50">
        <f>(V40-U40)*Elec_emissions/1000+(T40-S40)*Gas_emissions</f>
        <v>511.22766266209896</v>
      </c>
      <c r="AA40" s="6"/>
      <c r="AB40" s="16">
        <v>3</v>
      </c>
      <c r="AC40" s="17" t="s">
        <v>24</v>
      </c>
      <c r="AD40" s="18">
        <v>1135</v>
      </c>
      <c r="AE40" s="18">
        <v>1089</v>
      </c>
      <c r="AF40" s="30">
        <v>28.148221026906203</v>
      </c>
      <c r="AG40" s="31">
        <v>21.689963189590987</v>
      </c>
      <c r="AH40" s="31">
        <v>278.07234223041416</v>
      </c>
      <c r="AI40" s="30">
        <v>835.66614748984489</v>
      </c>
      <c r="AJ40" s="37">
        <f t="shared" si="27"/>
        <v>-0.22943751333847789</v>
      </c>
      <c r="AK40" s="38">
        <f t="shared" si="22"/>
        <v>2.0052113086363752</v>
      </c>
      <c r="AL40" s="49">
        <f>kWh_in_MMBtu*(AI40-AH40)*Elec_source_E+(AG40-AF40)*Gas_source_E</f>
        <v>-1.0699779955608006</v>
      </c>
      <c r="AM40" s="50">
        <f>(AI40-AH40)*Elec_emissions/1000+(AG40-AF40)*Gas_emissions</f>
        <v>-138.62250923812451</v>
      </c>
      <c r="AO40" s="16">
        <v>3</v>
      </c>
      <c r="AP40" s="17" t="s">
        <v>24</v>
      </c>
      <c r="AQ40" s="18">
        <v>78</v>
      </c>
      <c r="AR40" s="18">
        <v>72</v>
      </c>
      <c r="AS40" s="30">
        <v>59.836818580840486</v>
      </c>
      <c r="AT40" s="31">
        <v>50.480594338130082</v>
      </c>
      <c r="AU40" s="31">
        <v>483.92759525857463</v>
      </c>
      <c r="AV40" s="30">
        <v>695.43978737994087</v>
      </c>
      <c r="AW40" s="37">
        <f t="shared" si="28"/>
        <v>-0.15636232782112233</v>
      </c>
      <c r="AX40" s="38">
        <f t="shared" si="23"/>
        <v>0.43707404618732265</v>
      </c>
      <c r="AY40" s="49">
        <f>kWh_in_MMBtu*(AV40-AU40)*Elec_source_E+(AT40-AS40)*Gas_source_E</f>
        <v>-7.9338638128038514</v>
      </c>
      <c r="AZ40" s="50">
        <f>(AV40-AU40)*Elec_emissions/1000+(AT40-AS40)*Gas_emissions</f>
        <v>-1067.8262363339629</v>
      </c>
      <c r="BA40" s="6"/>
      <c r="BB40" s="16">
        <v>3</v>
      </c>
      <c r="BC40" s="17" t="s">
        <v>24</v>
      </c>
      <c r="BD40" s="18">
        <v>26</v>
      </c>
      <c r="BE40" s="18">
        <v>26</v>
      </c>
      <c r="BF40" s="30">
        <v>55.660687874200065</v>
      </c>
      <c r="BG40" s="31">
        <v>46.605309995409826</v>
      </c>
      <c r="BH40" s="31">
        <v>435.35715152216324</v>
      </c>
      <c r="BI40" s="30">
        <v>552.50341316152583</v>
      </c>
      <c r="BJ40" s="37">
        <f t="shared" si="29"/>
        <v>-0.16268893225424191</v>
      </c>
      <c r="BK40" s="38">
        <f t="shared" si="24"/>
        <v>0.26908082531727723</v>
      </c>
      <c r="BL40" s="49">
        <f>kWh_in_MMBtu*(BI40-BH40)*Elec_source_E+(BG40-BF40)*Gas_source_E</f>
        <v>-8.616210026538651</v>
      </c>
      <c r="BM40" s="50">
        <f>(BI40-BH40)*Elec_emissions/1000+(BG40-BF40)*Gas_emissions</f>
        <v>-1160.8098837585319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4696</v>
      </c>
      <c r="F41" s="39">
        <v>28.750001418552799</v>
      </c>
      <c r="G41" s="40">
        <v>17.032783555807182</v>
      </c>
      <c r="H41" s="40">
        <v>279.09087006207392</v>
      </c>
      <c r="I41" s="39">
        <v>1705.3335152092368</v>
      </c>
      <c r="J41" s="41">
        <f t="shared" si="25"/>
        <v>-0.40755538381240997</v>
      </c>
      <c r="K41" s="42">
        <f t="shared" si="20"/>
        <v>5.1103163812916756</v>
      </c>
      <c r="L41" s="51">
        <f>kWh_in_MMBtu*(I41-H41)*Elec_source_E+(G41-F41)*Gas_source_E</f>
        <v>2.4973912983633308</v>
      </c>
      <c r="M41" s="52">
        <f>(I41-H41)*Elec_emissions/1000+(G41-F41)*Gas_emissions</f>
        <v>351.3257802203691</v>
      </c>
      <c r="N41" s="6"/>
      <c r="O41" s="19">
        <v>4</v>
      </c>
      <c r="P41" s="14" t="s">
        <v>25</v>
      </c>
      <c r="Q41" s="13">
        <v>3462</v>
      </c>
      <c r="R41" s="13">
        <v>3459</v>
      </c>
      <c r="S41" s="39">
        <v>27.993693127975693</v>
      </c>
      <c r="T41" s="40">
        <v>15.259770018047778</v>
      </c>
      <c r="U41" s="40">
        <v>273.48767690832341</v>
      </c>
      <c r="V41" s="39">
        <v>1935.0921603382967</v>
      </c>
      <c r="W41" s="41">
        <f t="shared" si="26"/>
        <v>-0.45488542907552915</v>
      </c>
      <c r="X41" s="42">
        <f t="shared" si="21"/>
        <v>6.0756100684820415</v>
      </c>
      <c r="Y41" s="51">
        <f>kWh_in_MMBtu*(V41-U41)*Elec_source_E+(T41-S41)*Gas_source_E</f>
        <v>3.90893424186131</v>
      </c>
      <c r="Z41" s="52">
        <f>(V41-U41)*Elec_emissions/1000+(T41-S41)*Gas_emissions</f>
        <v>544.08622174777747</v>
      </c>
      <c r="AA41" s="6"/>
      <c r="AB41" s="19">
        <v>4</v>
      </c>
      <c r="AC41" s="14" t="s">
        <v>25</v>
      </c>
      <c r="AD41" s="13">
        <v>1135</v>
      </c>
      <c r="AE41" s="13">
        <v>1133</v>
      </c>
      <c r="AF41" s="39">
        <v>28.241538148860482</v>
      </c>
      <c r="AG41" s="40">
        <v>19.613931148917278</v>
      </c>
      <c r="AH41" s="40">
        <v>278.40074970851509</v>
      </c>
      <c r="AI41" s="39">
        <v>1079.1273356085646</v>
      </c>
      <c r="AJ41" s="41">
        <f t="shared" si="27"/>
        <v>-0.30549352356331622</v>
      </c>
      <c r="AK41" s="42">
        <f t="shared" si="22"/>
        <v>2.8761653362586426</v>
      </c>
      <c r="AL41" s="51">
        <f>kWh_in_MMBtu*(AI41-AH41)*Elec_source_E+(AG41-AF41)*Gas_source_E</f>
        <v>-0.83162227342807959</v>
      </c>
      <c r="AM41" s="52">
        <f>(AI41-AH41)*Elec_emissions/1000+(AG41-AF41)*Gas_emissions</f>
        <v>-104.00177309297896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60.704891339329443</v>
      </c>
      <c r="AT41" s="40">
        <v>49.248635974596638</v>
      </c>
      <c r="AU41" s="40">
        <v>485.5066157216126</v>
      </c>
      <c r="AV41" s="39">
        <v>939.99799320870636</v>
      </c>
      <c r="AW41" s="41">
        <f t="shared" si="28"/>
        <v>-0.18872046571493545</v>
      </c>
      <c r="AX41" s="42">
        <f t="shared" si="23"/>
        <v>0.93611778453642569</v>
      </c>
      <c r="AY41" s="51">
        <f>kWh_in_MMBtu*(AV41-AU41)*Elec_source_E+(AT41-AS41)*Gas_source_E</f>
        <v>-7.6215957964250958</v>
      </c>
      <c r="AZ41" s="52">
        <f>(AV41-AU41)*Elec_emissions/1000+(AT41-AS41)*Gas_emissions</f>
        <v>-1023.2390757494878</v>
      </c>
      <c r="BA41" s="6"/>
      <c r="BB41" s="19">
        <v>4</v>
      </c>
      <c r="BC41" s="14" t="s">
        <v>25</v>
      </c>
      <c r="BD41" s="13">
        <v>26</v>
      </c>
      <c r="BE41" s="13">
        <v>26</v>
      </c>
      <c r="BF41" s="39">
        <v>55.660687874200065</v>
      </c>
      <c r="BG41" s="40">
        <v>43.785749534659871</v>
      </c>
      <c r="BH41" s="40">
        <v>435.35715152216324</v>
      </c>
      <c r="BI41" s="39">
        <v>722.74192683154308</v>
      </c>
      <c r="BJ41" s="41">
        <f t="shared" si="29"/>
        <v>-0.21334515962826403</v>
      </c>
      <c r="BK41" s="42">
        <f t="shared" si="24"/>
        <v>0.66011267830235609</v>
      </c>
      <c r="BL41" s="51">
        <f>kWh_in_MMBtu*(BI41-BH41)*Elec_source_E+(BG41-BF41)*Gas_source_E</f>
        <v>-9.866980675733533</v>
      </c>
      <c r="BM41" s="52">
        <f>(BI41-BH41)*Elec_emissions/1000+(BG41-BF41)*Gas_emissions</f>
        <v>-1327.7584726125701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32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32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32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726</v>
      </c>
      <c r="F53" s="30">
        <v>37.451487724104837</v>
      </c>
      <c r="G53" s="30">
        <v>25.945257955227735</v>
      </c>
      <c r="H53" s="30">
        <v>311.67232659770247</v>
      </c>
      <c r="I53" s="30">
        <v>2149.4382005085058</v>
      </c>
      <c r="J53" s="32">
        <f>(G53-F53)/F53</f>
        <v>-0.30723024552830691</v>
      </c>
      <c r="K53" s="36">
        <f t="shared" ref="K53:K56" si="30">(I53-H53)/H53</f>
        <v>5.8964679154300974</v>
      </c>
      <c r="L53" s="49">
        <f>kWh_in_MMBtu*(I53-H53)*Elec_source_E+(G53-F53)*Gas_source_E</f>
        <v>7.1330797460137987</v>
      </c>
      <c r="M53" s="50">
        <f>(I53-H53)*Elec_emissions/1000+(G53-F53)*Gas_emissions</f>
        <v>980.6958046413738</v>
      </c>
      <c r="O53" s="16">
        <v>1</v>
      </c>
      <c r="P53" s="17" t="s">
        <v>22</v>
      </c>
      <c r="Q53" s="18">
        <v>794</v>
      </c>
      <c r="R53" s="18">
        <v>236</v>
      </c>
      <c r="S53" s="30">
        <v>55.950661117135233</v>
      </c>
      <c r="T53" s="30">
        <v>40.27598325013907</v>
      </c>
      <c r="U53" s="30">
        <v>383.74852129357186</v>
      </c>
      <c r="V53" s="30">
        <v>2385.1890458718658</v>
      </c>
      <c r="W53" s="32">
        <f>(T53-S53)/S53</f>
        <v>-0.28015179005982643</v>
      </c>
      <c r="X53" s="36">
        <f t="shared" ref="X53:X56" si="31">(V53-U53)/U53</f>
        <v>5.2155002912628028</v>
      </c>
      <c r="Y53" s="49">
        <f>kWh_in_MMBtu*(V53-U53)*Elec_source_E+(T53-S53)*Gas_source_E</f>
        <v>4.3417497521666384</v>
      </c>
      <c r="Z53" s="50">
        <f>(V53-U53)*Elec_emissions/1000+(T53-S53)*Gas_emissions</f>
        <v>605.91687628840327</v>
      </c>
      <c r="AB53" s="16">
        <v>1</v>
      </c>
      <c r="AC53" s="17" t="s">
        <v>22</v>
      </c>
      <c r="AD53" s="18">
        <v>661</v>
      </c>
      <c r="AE53" s="18">
        <v>490</v>
      </c>
      <c r="AF53" s="30">
        <v>28.541681763380041</v>
      </c>
      <c r="AG53" s="30">
        <v>19.043112711147987</v>
      </c>
      <c r="AH53" s="30">
        <v>276.95807772377327</v>
      </c>
      <c r="AI53" s="30">
        <v>1480.1783107556894</v>
      </c>
      <c r="AJ53" s="32">
        <f>(AG53-AF53)/AF53</f>
        <v>-0.3327964039042382</v>
      </c>
      <c r="AK53" s="36">
        <f t="shared" ref="AK53:AK56" si="32">(AI53-AH53)/AH53</f>
        <v>4.3444128545402414</v>
      </c>
      <c r="AL53" s="49">
        <f>kWh_in_MMBtu*(AI53-AH53)*Elec_source_E+(AG53-AF53)*Gas_source_E</f>
        <v>2.5280710484493749</v>
      </c>
      <c r="AM53" s="50">
        <f>(AI53-AH53)*Elec_emissions/1000+(AG53-AF53)*Gas_emissions</f>
        <v>353.19256815029394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794</v>
      </c>
      <c r="F54" s="30">
        <v>38.120352199924206</v>
      </c>
      <c r="G54" s="31">
        <v>27.017887921611294</v>
      </c>
      <c r="H54" s="31">
        <v>315.29603323837898</v>
      </c>
      <c r="I54" s="30">
        <v>2044.271845850287</v>
      </c>
      <c r="J54" s="37">
        <f t="shared" ref="J54:J56" si="35">(G54-F54)/F54</f>
        <v>-0.29124768365427084</v>
      </c>
      <c r="K54" s="38">
        <f t="shared" si="30"/>
        <v>5.4836586266365082</v>
      </c>
      <c r="L54" s="49">
        <f>kWh_in_MMBtu*(I54-H54)*Elec_source_E+(G54-F54)*Gas_source_E</f>
        <v>6.408492607804817</v>
      </c>
      <c r="M54" s="50">
        <f>(I54-H54)*Elec_emissions/1000+(G54-F54)*Gas_emissions</f>
        <v>881.86858262571673</v>
      </c>
      <c r="O54" s="16">
        <v>2</v>
      </c>
      <c r="P54" s="17" t="s">
        <v>23</v>
      </c>
      <c r="Q54" s="18">
        <v>794</v>
      </c>
      <c r="R54" s="18">
        <v>283</v>
      </c>
      <c r="S54" s="30">
        <v>55.2070570991797</v>
      </c>
      <c r="T54" s="31">
        <v>42.336490525277469</v>
      </c>
      <c r="U54" s="31">
        <v>382.89087666154984</v>
      </c>
      <c r="V54" s="30">
        <v>1773.4075299885005</v>
      </c>
      <c r="W54" s="37">
        <f t="shared" ref="W54:W56" si="36">(T54-S54)/S54</f>
        <v>-0.23313263285851674</v>
      </c>
      <c r="X54" s="38">
        <f t="shared" si="31"/>
        <v>3.631626497478746</v>
      </c>
      <c r="Y54" s="49">
        <f>kWh_in_MMBtu*(V54-U54)*Elec_source_E+(T54-S54)*Gas_source_E</f>
        <v>0.85776361909012522</v>
      </c>
      <c r="Z54" s="50">
        <f>(V54-U54)*Elec_emissions/1000+(T54-S54)*Gas_emissions</f>
        <v>129.83792757375841</v>
      </c>
      <c r="AB54" s="16">
        <v>2</v>
      </c>
      <c r="AC54" s="17" t="s">
        <v>23</v>
      </c>
      <c r="AD54" s="18">
        <v>661</v>
      </c>
      <c r="AE54" s="18">
        <v>511</v>
      </c>
      <c r="AF54" s="30">
        <v>28.657460836931516</v>
      </c>
      <c r="AG54" s="31">
        <v>18.534199982594568</v>
      </c>
      <c r="AH54" s="31">
        <v>277.86092425842293</v>
      </c>
      <c r="AI54" s="30">
        <v>1603.1559717624457</v>
      </c>
      <c r="AJ54" s="37">
        <f t="shared" ref="AJ54:AJ56" si="37">(AG54-AF54)/AF54</f>
        <v>-0.35325044713280646</v>
      </c>
      <c r="AK54" s="38">
        <f t="shared" si="32"/>
        <v>4.7696344890562585</v>
      </c>
      <c r="AL54" s="49">
        <f>kWh_in_MMBtu*(AI54-AH54)*Elec_source_E+(AG54-AF54)*Gas_source_E</f>
        <v>3.1540732583130797</v>
      </c>
      <c r="AM54" s="50">
        <f>(AI54-AH54)*Elec_emissions/1000+(AG54-AF54)*Gas_emissions</f>
        <v>438.85965348331774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1059</v>
      </c>
      <c r="F55" s="30">
        <v>38.838651006106545</v>
      </c>
      <c r="G55" s="31">
        <v>28.903973544291091</v>
      </c>
      <c r="H55" s="31">
        <v>320.61721666388678</v>
      </c>
      <c r="I55" s="30">
        <v>1823.9038016575246</v>
      </c>
      <c r="J55" s="37">
        <f t="shared" si="35"/>
        <v>-0.2557935768740639</v>
      </c>
      <c r="K55" s="38">
        <f t="shared" si="30"/>
        <v>4.6887269518329733</v>
      </c>
      <c r="L55" s="49">
        <f>kWh_in_MMBtu*(I55-H55)*Elec_source_E+(G55-F55)*Gas_source_E</f>
        <v>5.2651822222342872</v>
      </c>
      <c r="M55" s="50">
        <f>(I55-H55)*Elec_emissions/1000+(G55-F55)*Gas_emissions</f>
        <v>725.38110769387799</v>
      </c>
      <c r="O55" s="16">
        <v>3</v>
      </c>
      <c r="P55" s="17" t="s">
        <v>24</v>
      </c>
      <c r="Q55" s="18">
        <v>794</v>
      </c>
      <c r="R55" s="18">
        <v>440</v>
      </c>
      <c r="S55" s="30">
        <v>52.812962734760866</v>
      </c>
      <c r="T55" s="31">
        <v>42.393434314134808</v>
      </c>
      <c r="U55" s="31">
        <v>375.90879525004209</v>
      </c>
      <c r="V55" s="30">
        <v>1375.2263715682609</v>
      </c>
      <c r="W55" s="37">
        <f t="shared" si="36"/>
        <v>-0.19729111720081646</v>
      </c>
      <c r="X55" s="38">
        <f t="shared" si="31"/>
        <v>2.6584043495271397</v>
      </c>
      <c r="Y55" s="49">
        <f>kWh_in_MMBtu*(V55-U55)*Elec_source_E+(T55-S55)*Gas_source_E</f>
        <v>-0.6587286291213168</v>
      </c>
      <c r="Z55" s="50">
        <f>(V55-U55)*Elec_emissions/1000+(T55-S55)*Gas_emissions</f>
        <v>-78.662921865340422</v>
      </c>
      <c r="AB55" s="16">
        <v>3</v>
      </c>
      <c r="AC55" s="17" t="s">
        <v>24</v>
      </c>
      <c r="AD55" s="18">
        <v>661</v>
      </c>
      <c r="AE55" s="18">
        <v>619</v>
      </c>
      <c r="AF55" s="30">
        <v>28.905376110132675</v>
      </c>
      <c r="AG55" s="31">
        <v>19.315342302398971</v>
      </c>
      <c r="AH55" s="31">
        <v>281.31464060910764</v>
      </c>
      <c r="AI55" s="30">
        <v>1478.4191447808707</v>
      </c>
      <c r="AJ55" s="37">
        <f t="shared" si="37"/>
        <v>-0.33177336185471573</v>
      </c>
      <c r="AK55" s="38">
        <f t="shared" si="32"/>
        <v>4.2553935393471534</v>
      </c>
      <c r="AL55" s="49">
        <f>kWh_in_MMBtu*(AI55-AH55)*Elec_source_E+(AG55-AF55)*Gas_source_E</f>
        <v>2.3629003078937654</v>
      </c>
      <c r="AM55" s="50">
        <f>(AI55-AH55)*Elec_emissions/1000+(AG55-AF55)*Gas_emissions</f>
        <v>330.85497932888893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1446</v>
      </c>
      <c r="F56" s="39">
        <v>41.480988668581517</v>
      </c>
      <c r="G56" s="40">
        <v>31.445077190647464</v>
      </c>
      <c r="H56" s="40">
        <v>332.0764598561064</v>
      </c>
      <c r="I56" s="39">
        <v>1828.8759392889001</v>
      </c>
      <c r="J56" s="41">
        <f t="shared" si="35"/>
        <v>-0.2419400260229439</v>
      </c>
      <c r="K56" s="42">
        <f t="shared" si="30"/>
        <v>4.507394110625544</v>
      </c>
      <c r="L56" s="51">
        <f>kWh_in_MMBtu*(I56-H56)*Elec_source_E+(G56-F56)*Gas_source_E</f>
        <v>5.0853870794217411</v>
      </c>
      <c r="M56" s="52">
        <f>(I56-H56)*Elec_emissions/1000+(G56-F56)*Gas_emissions</f>
        <v>701.06745583897623</v>
      </c>
      <c r="O56" s="19">
        <v>4</v>
      </c>
      <c r="P56" s="14" t="s">
        <v>25</v>
      </c>
      <c r="Q56" s="13">
        <v>794</v>
      </c>
      <c r="R56" s="13">
        <v>787</v>
      </c>
      <c r="S56" s="39">
        <v>52.205320448731889</v>
      </c>
      <c r="T56" s="40">
        <v>43.175292409896628</v>
      </c>
      <c r="U56" s="40">
        <v>375.9824528896529</v>
      </c>
      <c r="V56" s="39">
        <v>1238.7326129790515</v>
      </c>
      <c r="W56" s="41">
        <f t="shared" si="36"/>
        <v>-0.17297141289848378</v>
      </c>
      <c r="X56" s="42">
        <f t="shared" si="31"/>
        <v>2.2946553847357531</v>
      </c>
      <c r="Y56" s="51">
        <f>kWh_in_MMBtu*(V56-U56)*Elec_source_E+(T56-S56)*Gas_source_E</f>
        <v>-0.60624530016422007</v>
      </c>
      <c r="Z56" s="52">
        <f>(V56-U56)*Elec_emissions/1000+(T56-S56)*Gas_emissions</f>
        <v>-72.975388938797778</v>
      </c>
      <c r="AB56" s="19">
        <v>4</v>
      </c>
      <c r="AC56" s="14" t="s">
        <v>25</v>
      </c>
      <c r="AD56" s="13">
        <v>661</v>
      </c>
      <c r="AE56" s="13">
        <v>659</v>
      </c>
      <c r="AF56" s="39">
        <v>28.673630381816256</v>
      </c>
      <c r="AG56" s="40">
        <v>17.436459015307396</v>
      </c>
      <c r="AH56" s="40">
        <v>279.64244389646854</v>
      </c>
      <c r="AI56" s="39">
        <v>1644.9747945566864</v>
      </c>
      <c r="AJ56" s="41">
        <f t="shared" si="37"/>
        <v>-0.39189914973707179</v>
      </c>
      <c r="AK56" s="42">
        <f t="shared" si="32"/>
        <v>4.8824217512764339</v>
      </c>
      <c r="AL56" s="51">
        <f>kWh_in_MMBtu*(AI56-AH56)*Elec_source_E+(AG56-AF56)*Gas_source_E</f>
        <v>2.3685446938959807</v>
      </c>
      <c r="AM56" s="52">
        <f>(AI56-AH56)*Elec_emissions/1000+(AG56-AF56)*Gas_emissions</f>
        <v>333.32904698315429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32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32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32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465</v>
      </c>
      <c r="F68" s="30">
        <v>36.507307875042208</v>
      </c>
      <c r="G68" s="30">
        <v>25.168961357240274</v>
      </c>
      <c r="H68" s="30">
        <v>302.85836856589015</v>
      </c>
      <c r="I68" s="30">
        <v>574</v>
      </c>
      <c r="J68" s="32">
        <f>(G68-F68)/F68</f>
        <v>-0.310577448126578</v>
      </c>
      <c r="K68" s="36">
        <f t="shared" ref="K68:K71" si="38">(I68-H68)/H68</f>
        <v>0.89527534840140977</v>
      </c>
      <c r="L68" s="49">
        <f>kWh_in_MMBtu*(I68-H68)*Elec_source_E+(G68-F68)*Gas_source_E</f>
        <v>-9.4559924676698124</v>
      </c>
      <c r="M68" s="50">
        <f>(I68-H68)*Elec_emissions/1000+(G68-F68)*Gas_emissions</f>
        <v>-1272.4970060116887</v>
      </c>
      <c r="O68" s="16">
        <v>1</v>
      </c>
      <c r="P68" s="17" t="s">
        <v>22</v>
      </c>
      <c r="Q68" s="18">
        <v>441</v>
      </c>
      <c r="R68" s="18">
        <v>155</v>
      </c>
      <c r="S68" s="30">
        <v>57.532763539503947</v>
      </c>
      <c r="T68" s="30">
        <v>42.646880035059795</v>
      </c>
      <c r="U68" s="30">
        <v>394.55597479724014</v>
      </c>
      <c r="V68" s="30">
        <v>2196.6888646291627</v>
      </c>
      <c r="W68" s="32">
        <f>(T68-S68)/S68</f>
        <v>-0.25873750170584103</v>
      </c>
      <c r="X68" s="36">
        <f t="shared" ref="X68:X71" si="39">(V68-U68)/U68</f>
        <v>4.5674961347576284</v>
      </c>
      <c r="Y68" s="49">
        <f>kWh_in_MMBtu*(V68-U68)*Elec_source_E+(T68-S68)*Gas_source_E</f>
        <v>3.0677753182962704</v>
      </c>
      <c r="Z68" s="50">
        <f>(V68-U68)*Elec_emissions/1000+(T68-S68)*Gas_emissions</f>
        <v>432.07634666232525</v>
      </c>
      <c r="AB68" s="16">
        <v>1</v>
      </c>
      <c r="AC68" s="17" t="s">
        <v>22</v>
      </c>
      <c r="AD68" s="18">
        <v>374</v>
      </c>
      <c r="AE68" s="18">
        <v>310</v>
      </c>
      <c r="AF68" s="30">
        <v>25.994580042811322</v>
      </c>
      <c r="AG68" s="30">
        <v>16.430002018330494</v>
      </c>
      <c r="AH68" s="30">
        <v>257.00956545021546</v>
      </c>
      <c r="AI68" s="30">
        <v>1617.0541618752227</v>
      </c>
      <c r="AJ68" s="32">
        <f>(AG68-AF68)/AF68</f>
        <v>-0.3679450873500788</v>
      </c>
      <c r="AK68" s="36">
        <f t="shared" ref="AK68:AK71" si="40">(AI68-AH68)/AH68</f>
        <v>5.29180536157304</v>
      </c>
      <c r="AL68" s="49">
        <f>kWh_in_MMBtu*(AI68-AH68)*Elec_source_E+(AG68-AF68)*Gas_source_E</f>
        <v>4.1350614627849804</v>
      </c>
      <c r="AM68" s="50">
        <f>(AI68-AH68)*Elec_emissions/1000+(AG68-AF68)*Gas_emissions</f>
        <v>571.51187360327913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509</v>
      </c>
      <c r="F69" s="30">
        <v>37.699253597003583</v>
      </c>
      <c r="G69" s="31">
        <v>25.423875105333689</v>
      </c>
      <c r="H69" s="31">
        <v>311.21548130633204</v>
      </c>
      <c r="I69" s="30">
        <v>583</v>
      </c>
      <c r="J69" s="37">
        <f t="shared" ref="J69:J71" si="43">(G69-F69)/F69</f>
        <v>-0.3256133031940337</v>
      </c>
      <c r="K69" s="38">
        <f t="shared" si="38"/>
        <v>0.87330012489368469</v>
      </c>
      <c r="L69" s="49">
        <f>kWh_in_MMBtu*(I69-H69)*Elec_source_E+(G69-F69)*Gas_source_E</f>
        <v>-10.470474656078034</v>
      </c>
      <c r="M69" s="50">
        <f>(I69-H69)*Elec_emissions/1000+(G69-F69)*Gas_emissions</f>
        <v>-1409.3059480948812</v>
      </c>
      <c r="O69" s="16">
        <v>2</v>
      </c>
      <c r="P69" s="17" t="s">
        <v>23</v>
      </c>
      <c r="Q69" s="18">
        <v>441</v>
      </c>
      <c r="R69" s="18">
        <v>188</v>
      </c>
      <c r="S69" s="30">
        <v>57.665806774677577</v>
      </c>
      <c r="T69" s="31">
        <v>43.196784140582388</v>
      </c>
      <c r="U69" s="31">
        <v>402.9515313131318</v>
      </c>
      <c r="V69" s="30">
        <v>2156.4173735308027</v>
      </c>
      <c r="W69" s="37">
        <f t="shared" ref="W69:W71" si="44">(T69-S69)/S69</f>
        <v>-0.25091164839904539</v>
      </c>
      <c r="X69" s="38">
        <f t="shared" si="39"/>
        <v>4.3515552267626463</v>
      </c>
      <c r="Y69" s="49">
        <f>kWh_in_MMBtu*(V69-U69)*Elec_source_E+(T69-S69)*Gas_source_E</f>
        <v>3.0011309087825424</v>
      </c>
      <c r="Z69" s="50">
        <f>(V69-U69)*Elec_emissions/1000+(T69-S69)*Gas_emissions</f>
        <v>422.59300737250032</v>
      </c>
      <c r="AB69" s="16">
        <v>2</v>
      </c>
      <c r="AC69" s="17" t="s">
        <v>23</v>
      </c>
      <c r="AD69" s="18">
        <v>374</v>
      </c>
      <c r="AE69" s="18">
        <v>321</v>
      </c>
      <c r="AF69" s="30">
        <v>26.005446751512263</v>
      </c>
      <c r="AG69" s="31">
        <v>15.014819346371851</v>
      </c>
      <c r="AH69" s="31">
        <v>257.48844890359641</v>
      </c>
      <c r="AI69" s="30">
        <v>1926.1063321289716</v>
      </c>
      <c r="AJ69" s="37">
        <f t="shared" ref="AJ69:AJ71" si="45">(AG69-AF69)/AF69</f>
        <v>-0.4226279021528937</v>
      </c>
      <c r="AK69" s="38">
        <f t="shared" si="40"/>
        <v>6.4803601494764731</v>
      </c>
      <c r="AL69" s="49">
        <f>kWh_in_MMBtu*(AI69-AH69)*Elec_source_E+(AG69-AF69)*Gas_source_E</f>
        <v>5.8842110594452919</v>
      </c>
      <c r="AM69" s="50">
        <f>(AI69-AH69)*Elec_emissions/1000+(AG69-AF69)*Gas_emissions</f>
        <v>810.54817365405506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620</v>
      </c>
      <c r="F70" s="30">
        <v>39.554386272900452</v>
      </c>
      <c r="G70" s="31">
        <v>27.91001570803369</v>
      </c>
      <c r="H70" s="31">
        <v>326.52553583991761</v>
      </c>
      <c r="I70" s="30">
        <v>739</v>
      </c>
      <c r="J70" s="37">
        <f t="shared" si="43"/>
        <v>-0.29438885701646106</v>
      </c>
      <c r="K70" s="38">
        <f t="shared" si="38"/>
        <v>1.2632226851694137</v>
      </c>
      <c r="L70" s="49">
        <f>kWh_in_MMBtu*(I70-H70)*Elec_source_E+(G70-F70)*Gas_source_E</f>
        <v>-8.2764686942657697</v>
      </c>
      <c r="M70" s="50">
        <f>(I70-H70)*Elec_emissions/1000+(G70-F70)*Gas_emissions</f>
        <v>-1111.9846021466542</v>
      </c>
      <c r="O70" s="16">
        <v>3</v>
      </c>
      <c r="P70" s="17" t="s">
        <v>24</v>
      </c>
      <c r="Q70" s="18">
        <v>441</v>
      </c>
      <c r="R70" s="18">
        <v>265</v>
      </c>
      <c r="S70" s="30">
        <v>57.378643600726058</v>
      </c>
      <c r="T70" s="31">
        <v>44.291101774484915</v>
      </c>
      <c r="U70" s="31">
        <v>414.58353712574348</v>
      </c>
      <c r="V70" s="30">
        <v>1977.8413456196392</v>
      </c>
      <c r="W70" s="37">
        <f t="shared" si="44"/>
        <v>-0.22809081924821828</v>
      </c>
      <c r="X70" s="38">
        <f t="shared" si="39"/>
        <v>3.770670247380707</v>
      </c>
      <c r="Y70" s="49">
        <f>kWh_in_MMBtu*(V70-U70)*Elec_source_E+(T70-S70)*Gas_source_E</f>
        <v>2.4706037847782554</v>
      </c>
      <c r="Z70" s="50">
        <f>(V70-U70)*Elec_emissions/1000+(T70-S70)*Gas_emissions</f>
        <v>349.10820509267637</v>
      </c>
      <c r="AB70" s="16">
        <v>3</v>
      </c>
      <c r="AC70" s="17" t="s">
        <v>24</v>
      </c>
      <c r="AD70" s="18">
        <v>374</v>
      </c>
      <c r="AE70" s="18">
        <v>355</v>
      </c>
      <c r="AF70" s="30">
        <v>26.248954746495421</v>
      </c>
      <c r="AG70" s="31">
        <v>15.681881038710921</v>
      </c>
      <c r="AH70" s="31">
        <v>260.79209826035759</v>
      </c>
      <c r="AI70" s="30">
        <v>1697.7162024310805</v>
      </c>
      <c r="AJ70" s="37">
        <f t="shared" si="45"/>
        <v>-0.40257121892426373</v>
      </c>
      <c r="AK70" s="38">
        <f t="shared" si="40"/>
        <v>5.5098452512782536</v>
      </c>
      <c r="AL70" s="49">
        <f>kWh_in_MMBtu*(AI70-AH70)*Elec_source_E+(AG70-AF70)*Gas_source_E</f>
        <v>3.8654026672508301</v>
      </c>
      <c r="AM70" s="50">
        <f>(AI70-AH70)*Elec_emissions/1000+(AG70-AF70)*Gas_emissions</f>
        <v>535.92781241990974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809</v>
      </c>
      <c r="F71" s="39">
        <v>41.506800081580508</v>
      </c>
      <c r="G71" s="40">
        <v>29.213675794859626</v>
      </c>
      <c r="H71" s="40">
        <v>334.9408890680254</v>
      </c>
      <c r="I71" s="39">
        <v>1082</v>
      </c>
      <c r="J71" s="41">
        <f t="shared" si="43"/>
        <v>-0.29617133246983807</v>
      </c>
      <c r="K71" s="42">
        <f t="shared" si="38"/>
        <v>2.2304207557658011</v>
      </c>
      <c r="L71" s="51">
        <f>kWh_in_MMBtu*(I71-H71)*Elec_source_E+(G71-F71)*Gas_source_E</f>
        <v>-5.4015927658214515</v>
      </c>
      <c r="M71" s="52">
        <f>(I71-H71)*Elec_emissions/1000+(G71-F71)*Gas_emissions</f>
        <v>-720.86532285287853</v>
      </c>
      <c r="O71" s="19">
        <v>4</v>
      </c>
      <c r="P71" s="14" t="s">
        <v>25</v>
      </c>
      <c r="Q71" s="13">
        <v>441</v>
      </c>
      <c r="R71" s="13">
        <v>436</v>
      </c>
      <c r="S71" s="39">
        <v>54.416693739182989</v>
      </c>
      <c r="T71" s="40">
        <v>42.560701745596475</v>
      </c>
      <c r="U71" s="40">
        <v>397.4392851508382</v>
      </c>
      <c r="V71" s="39">
        <v>1675.4792319138105</v>
      </c>
      <c r="W71" s="41">
        <f t="shared" si="44"/>
        <v>-0.21787417020247138</v>
      </c>
      <c r="X71" s="42">
        <f t="shared" si="39"/>
        <v>3.2156860041601676</v>
      </c>
      <c r="Y71" s="51">
        <f>kWh_in_MMBtu*(V71-U71)*Elec_source_E+(T71-S71)*Gas_source_E</f>
        <v>0.75948966852571864</v>
      </c>
      <c r="Z71" s="52">
        <f>(V71-U71)*Elec_emissions/1000+(T71-S71)*Gas_emissions</f>
        <v>115.43925953614416</v>
      </c>
      <c r="AB71" s="19">
        <v>4</v>
      </c>
      <c r="AC71" s="14" t="s">
        <v>25</v>
      </c>
      <c r="AD71" s="13">
        <v>374</v>
      </c>
      <c r="AE71" s="13">
        <v>373</v>
      </c>
      <c r="AF71" s="39">
        <v>26.416415001916494</v>
      </c>
      <c r="AG71" s="40">
        <v>13.612326426169838</v>
      </c>
      <c r="AH71" s="40">
        <v>261.88646362001941</v>
      </c>
      <c r="AI71" s="39">
        <v>2006.2263748345333</v>
      </c>
      <c r="AJ71" s="41">
        <f t="shared" si="45"/>
        <v>-0.48470197696461564</v>
      </c>
      <c r="AK71" s="42">
        <f t="shared" si="40"/>
        <v>6.6606722894446353</v>
      </c>
      <c r="AL71" s="51">
        <f>kWh_in_MMBtu*(AI71-AH71)*Elec_source_E+(AG71-AF71)*Gas_source_E</f>
        <v>4.7182080627234271</v>
      </c>
      <c r="AM71" s="52">
        <f>(AI71-AH71)*Elec_emissions/1000+(AG71-AF71)*Gas_emissions</f>
        <v>654.06921027114481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F18:I18"/>
    <mergeCell ref="S18:V18"/>
    <mergeCell ref="AF18:AI18"/>
    <mergeCell ref="AS18:AV18"/>
    <mergeCell ref="BF18:BI18"/>
    <mergeCell ref="F3:I3"/>
    <mergeCell ref="S3:V3"/>
    <mergeCell ref="AF3:AI3"/>
    <mergeCell ref="AS3:AV3"/>
    <mergeCell ref="BF3:BI3"/>
    <mergeCell ref="F33:I33"/>
    <mergeCell ref="S33:V33"/>
    <mergeCell ref="AF33:AI33"/>
    <mergeCell ref="AS33:AV33"/>
    <mergeCell ref="BF33:BI33"/>
    <mergeCell ref="F48:I48"/>
    <mergeCell ref="S48:V48"/>
    <mergeCell ref="AF48:AI48"/>
    <mergeCell ref="F63:I63"/>
    <mergeCell ref="S63:V63"/>
    <mergeCell ref="AF63:AI6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M71"/>
  <sheetViews>
    <sheetView topLeftCell="AZ1" workbookViewId="0">
      <selection activeCell="BK1" sqref="BK1:BK1048576"/>
    </sheetView>
  </sheetViews>
  <sheetFormatPr defaultRowHeight="11.25" x14ac:dyDescent="0.2"/>
  <cols>
    <col min="1" max="1" width="9.140625" style="4"/>
    <col min="2" max="2" width="5.7109375" style="4" customWidth="1"/>
    <col min="3" max="3" width="10" style="4" customWidth="1"/>
    <col min="4" max="5" width="8.5703125" style="4" customWidth="1"/>
    <col min="6" max="6" width="9.28515625" style="4" customWidth="1"/>
    <col min="7" max="7" width="11" style="4" customWidth="1"/>
    <col min="8" max="8" width="10.7109375" style="4" customWidth="1"/>
    <col min="9" max="9" width="10.140625" style="4" bestFit="1" customWidth="1"/>
    <col min="10" max="10" width="9" style="4" customWidth="1"/>
    <col min="11" max="11" width="9.7109375" style="4" customWidth="1"/>
    <col min="12" max="12" width="12.7109375" style="4" customWidth="1"/>
    <col min="13" max="13" width="9.7109375" style="4" customWidth="1"/>
    <col min="14" max="14" width="9.140625" style="4"/>
    <col min="15" max="15" width="5.7109375" style="4" customWidth="1"/>
    <col min="16" max="16" width="9.140625" style="4"/>
    <col min="17" max="20" width="8.5703125" style="4" customWidth="1"/>
    <col min="21" max="21" width="10.7109375" style="4" customWidth="1"/>
    <col min="22" max="22" width="9.140625" style="4" customWidth="1"/>
    <col min="23" max="23" width="10.7109375" style="4" customWidth="1"/>
    <col min="24" max="24" width="10.28515625" style="4" bestFit="1" customWidth="1"/>
    <col min="25" max="25" width="12.7109375" style="4" customWidth="1"/>
    <col min="26" max="26" width="9.7109375" style="4" customWidth="1"/>
    <col min="27" max="27" width="9.140625" style="4"/>
    <col min="28" max="28" width="5.7109375" style="4" customWidth="1"/>
    <col min="29" max="29" width="9.140625" style="4"/>
    <col min="30" max="33" width="8.5703125" style="4" customWidth="1"/>
    <col min="34" max="34" width="10.7109375" style="4" customWidth="1"/>
    <col min="35" max="35" width="10.140625" style="4" customWidth="1"/>
    <col min="36" max="36" width="12.140625" style="4" customWidth="1"/>
    <col min="37" max="37" width="10.28515625" style="4" bestFit="1" customWidth="1"/>
    <col min="38" max="38" width="12.7109375" style="4" customWidth="1"/>
    <col min="39" max="39" width="9.7109375" style="4" customWidth="1"/>
    <col min="40" max="40" width="9.140625" style="4"/>
    <col min="41" max="41" width="5.7109375" style="4" customWidth="1"/>
    <col min="42" max="42" width="9.140625" style="4"/>
    <col min="43" max="46" width="8.5703125" style="4" customWidth="1"/>
    <col min="47" max="47" width="10.7109375" style="4" customWidth="1"/>
    <col min="48" max="48" width="10.140625" style="4" bestFit="1" customWidth="1"/>
    <col min="49" max="49" width="12.140625" style="4" customWidth="1"/>
    <col min="50" max="50" width="10.28515625" style="4" bestFit="1" customWidth="1"/>
    <col min="51" max="51" width="12.7109375" style="4" customWidth="1"/>
    <col min="52" max="52" width="9.7109375" style="4" customWidth="1"/>
    <col min="53" max="53" width="9.140625" style="4"/>
    <col min="54" max="54" width="5.7109375" style="4" customWidth="1"/>
    <col min="55" max="55" width="9.140625" style="4"/>
    <col min="56" max="59" width="8.5703125" style="4" customWidth="1"/>
    <col min="60" max="60" width="10.7109375" style="4" customWidth="1"/>
    <col min="61" max="61" width="10.140625" style="4" bestFit="1" customWidth="1"/>
    <col min="62" max="62" width="12.140625" style="4" customWidth="1"/>
    <col min="63" max="63" width="10.28515625" style="4" bestFit="1" customWidth="1"/>
    <col min="64" max="64" width="12.7109375" style="4" customWidth="1"/>
    <col min="65" max="65" width="9.7109375" style="4" customWidth="1"/>
    <col min="66" max="16384" width="9.140625" style="4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33</v>
      </c>
      <c r="I2" s="2"/>
      <c r="J2" s="2"/>
      <c r="K2" s="33"/>
      <c r="L2" s="43"/>
      <c r="M2" s="43"/>
      <c r="O2" s="1" t="s">
        <v>8</v>
      </c>
      <c r="P2" s="2"/>
      <c r="Q2" s="2"/>
      <c r="R2" s="2"/>
      <c r="S2" s="2"/>
      <c r="T2" s="2"/>
      <c r="U2" s="3" t="s">
        <v>33</v>
      </c>
      <c r="V2" s="2"/>
      <c r="W2" s="2"/>
      <c r="X2" s="33"/>
      <c r="Y2" s="43"/>
      <c r="Z2" s="43"/>
      <c r="AB2" s="1" t="s">
        <v>9</v>
      </c>
      <c r="AC2" s="2"/>
      <c r="AD2" s="2"/>
      <c r="AE2" s="2"/>
      <c r="AF2" s="2"/>
      <c r="AG2" s="2"/>
      <c r="AH2" s="3" t="s">
        <v>33</v>
      </c>
      <c r="AI2" s="2"/>
      <c r="AJ2" s="2"/>
      <c r="AK2" s="33"/>
      <c r="AL2" s="43"/>
      <c r="AM2" s="43"/>
      <c r="AO2" s="1" t="s">
        <v>10</v>
      </c>
      <c r="AP2" s="2"/>
      <c r="AQ2" s="2"/>
      <c r="AR2" s="2"/>
      <c r="AS2" s="2"/>
      <c r="AT2" s="2"/>
      <c r="AU2" s="3" t="s">
        <v>33</v>
      </c>
      <c r="AV2" s="2"/>
      <c r="AW2" s="2"/>
      <c r="AX2" s="33"/>
      <c r="AY2" s="43"/>
      <c r="AZ2" s="43"/>
      <c r="BB2" s="1" t="s">
        <v>11</v>
      </c>
      <c r="BC2" s="2"/>
      <c r="BD2" s="2"/>
      <c r="BE2" s="2"/>
      <c r="BF2" s="2"/>
      <c r="BG2" s="2"/>
      <c r="BH2" s="3" t="s">
        <v>33</v>
      </c>
      <c r="BI2" s="2"/>
      <c r="BJ2" s="2"/>
      <c r="BK2" s="33"/>
      <c r="BL2" s="43"/>
      <c r="BM2" s="43"/>
    </row>
    <row r="3" spans="1:65" x14ac:dyDescent="0.2">
      <c r="B3" s="27"/>
      <c r="C3" s="28"/>
      <c r="D3" s="28"/>
      <c r="E3" s="28"/>
      <c r="F3" s="215" t="s">
        <v>61</v>
      </c>
      <c r="G3" s="215"/>
      <c r="H3" s="215"/>
      <c r="I3" s="215"/>
      <c r="J3" s="28"/>
      <c r="K3" s="29"/>
      <c r="L3" s="45"/>
      <c r="M3" s="29"/>
      <c r="N3" s="5"/>
      <c r="O3" s="27"/>
      <c r="P3" s="28"/>
      <c r="Q3" s="28"/>
      <c r="R3" s="28"/>
      <c r="S3" s="215" t="s">
        <v>61</v>
      </c>
      <c r="T3" s="215"/>
      <c r="U3" s="215"/>
      <c r="V3" s="215"/>
      <c r="W3" s="28"/>
      <c r="X3" s="29"/>
      <c r="Y3" s="45"/>
      <c r="Z3" s="29"/>
      <c r="AB3" s="27"/>
      <c r="AC3" s="28"/>
      <c r="AD3" s="28"/>
      <c r="AE3" s="28"/>
      <c r="AF3" s="215" t="s">
        <v>61</v>
      </c>
      <c r="AG3" s="215"/>
      <c r="AH3" s="215"/>
      <c r="AI3" s="215"/>
      <c r="AJ3" s="28"/>
      <c r="AK3" s="29"/>
      <c r="AL3" s="45"/>
      <c r="AM3" s="29"/>
      <c r="AO3" s="27"/>
      <c r="AP3" s="28"/>
      <c r="AQ3" s="28"/>
      <c r="AR3" s="28"/>
      <c r="AS3" s="215" t="s">
        <v>61</v>
      </c>
      <c r="AT3" s="215"/>
      <c r="AU3" s="215"/>
      <c r="AV3" s="215"/>
      <c r="AW3" s="28"/>
      <c r="AX3" s="29"/>
      <c r="AY3" s="45"/>
      <c r="AZ3" s="29"/>
      <c r="BB3" s="27"/>
      <c r="BC3" s="28"/>
      <c r="BD3" s="28"/>
      <c r="BE3" s="28"/>
      <c r="BF3" s="215" t="s">
        <v>61</v>
      </c>
      <c r="BG3" s="215"/>
      <c r="BH3" s="215"/>
      <c r="BI3" s="215"/>
      <c r="BJ3" s="28"/>
      <c r="BK3" s="29"/>
      <c r="BL3" s="45"/>
      <c r="BM3" s="29"/>
    </row>
    <row r="4" spans="1:65" x14ac:dyDescent="0.2">
      <c r="A4" s="6"/>
      <c r="B4" s="16"/>
      <c r="C4" s="18"/>
      <c r="D4" s="26"/>
      <c r="E4" s="26"/>
      <c r="F4" s="23" t="s">
        <v>57</v>
      </c>
      <c r="G4" s="23" t="s">
        <v>57</v>
      </c>
      <c r="H4" s="23" t="s">
        <v>60</v>
      </c>
      <c r="I4" s="23" t="s">
        <v>60</v>
      </c>
      <c r="J4" s="23" t="s">
        <v>67</v>
      </c>
      <c r="K4" s="34" t="s">
        <v>67</v>
      </c>
      <c r="L4" s="46" t="s">
        <v>67</v>
      </c>
      <c r="M4" s="34" t="s">
        <v>67</v>
      </c>
      <c r="N4" s="6"/>
      <c r="O4" s="11"/>
      <c r="P4" s="12"/>
      <c r="Q4" s="26"/>
      <c r="R4" s="26"/>
      <c r="S4" s="23" t="s">
        <v>57</v>
      </c>
      <c r="T4" s="23" t="s">
        <v>57</v>
      </c>
      <c r="U4" s="23" t="s">
        <v>60</v>
      </c>
      <c r="V4" s="23" t="s">
        <v>60</v>
      </c>
      <c r="W4" s="23" t="s">
        <v>67</v>
      </c>
      <c r="X4" s="34" t="s">
        <v>67</v>
      </c>
      <c r="Y4" s="46" t="s">
        <v>67</v>
      </c>
      <c r="Z4" s="34" t="s">
        <v>67</v>
      </c>
      <c r="AA4" s="6"/>
      <c r="AB4" s="11"/>
      <c r="AC4" s="12"/>
      <c r="AD4" s="26"/>
      <c r="AE4" s="26"/>
      <c r="AF4" s="23" t="s">
        <v>57</v>
      </c>
      <c r="AG4" s="23" t="s">
        <v>57</v>
      </c>
      <c r="AH4" s="23" t="s">
        <v>60</v>
      </c>
      <c r="AI4" s="23" t="s">
        <v>60</v>
      </c>
      <c r="AJ4" s="23" t="s">
        <v>67</v>
      </c>
      <c r="AK4" s="34" t="s">
        <v>67</v>
      </c>
      <c r="AL4" s="46" t="s">
        <v>67</v>
      </c>
      <c r="AM4" s="34" t="s">
        <v>67</v>
      </c>
      <c r="AO4" s="11"/>
      <c r="AP4" s="12"/>
      <c r="AQ4" s="26"/>
      <c r="AR4" s="26"/>
      <c r="AS4" s="23" t="s">
        <v>57</v>
      </c>
      <c r="AT4" s="23" t="s">
        <v>57</v>
      </c>
      <c r="AU4" s="23" t="s">
        <v>60</v>
      </c>
      <c r="AV4" s="23" t="s">
        <v>60</v>
      </c>
      <c r="AW4" s="23" t="s">
        <v>67</v>
      </c>
      <c r="AX4" s="34" t="s">
        <v>67</v>
      </c>
      <c r="AY4" s="46" t="s">
        <v>67</v>
      </c>
      <c r="AZ4" s="34" t="s">
        <v>67</v>
      </c>
      <c r="BA4" s="6"/>
      <c r="BB4" s="11"/>
      <c r="BC4" s="12"/>
      <c r="BD4" s="26"/>
      <c r="BE4" s="26"/>
      <c r="BF4" s="23" t="s">
        <v>57</v>
      </c>
      <c r="BG4" s="23" t="s">
        <v>57</v>
      </c>
      <c r="BH4" s="23" t="s">
        <v>60</v>
      </c>
      <c r="BI4" s="23" t="s">
        <v>60</v>
      </c>
      <c r="BJ4" s="23" t="s">
        <v>67</v>
      </c>
      <c r="BK4" s="34" t="s">
        <v>67</v>
      </c>
      <c r="BL4" s="46" t="s">
        <v>67</v>
      </c>
      <c r="BM4" s="34" t="s">
        <v>67</v>
      </c>
    </row>
    <row r="5" spans="1:65" x14ac:dyDescent="0.2">
      <c r="A5" s="6"/>
      <c r="B5" s="16"/>
      <c r="C5" s="18"/>
      <c r="D5" s="23" t="s">
        <v>6</v>
      </c>
      <c r="E5" s="23" t="s">
        <v>4</v>
      </c>
      <c r="F5" s="23" t="s">
        <v>58</v>
      </c>
      <c r="G5" s="23" t="s">
        <v>59</v>
      </c>
      <c r="H5" s="23" t="s">
        <v>58</v>
      </c>
      <c r="I5" s="23" t="s">
        <v>59</v>
      </c>
      <c r="J5" s="23" t="s">
        <v>62</v>
      </c>
      <c r="K5" s="34" t="s">
        <v>63</v>
      </c>
      <c r="L5" s="46" t="s">
        <v>68</v>
      </c>
      <c r="M5" s="34" t="s">
        <v>69</v>
      </c>
      <c r="N5" s="6"/>
      <c r="O5" s="16"/>
      <c r="P5" s="18"/>
      <c r="Q5" s="23" t="s">
        <v>6</v>
      </c>
      <c r="R5" s="23" t="s">
        <v>4</v>
      </c>
      <c r="S5" s="23" t="s">
        <v>58</v>
      </c>
      <c r="T5" s="23" t="s">
        <v>59</v>
      </c>
      <c r="U5" s="23" t="s">
        <v>58</v>
      </c>
      <c r="V5" s="23" t="s">
        <v>59</v>
      </c>
      <c r="W5" s="23" t="s">
        <v>62</v>
      </c>
      <c r="X5" s="34" t="s">
        <v>63</v>
      </c>
      <c r="Y5" s="46" t="s">
        <v>68</v>
      </c>
      <c r="Z5" s="34" t="s">
        <v>69</v>
      </c>
      <c r="AA5" s="6"/>
      <c r="AB5" s="16"/>
      <c r="AC5" s="18"/>
      <c r="AD5" s="23" t="s">
        <v>6</v>
      </c>
      <c r="AE5" s="23" t="s">
        <v>4</v>
      </c>
      <c r="AF5" s="23" t="s">
        <v>58</v>
      </c>
      <c r="AG5" s="23" t="s">
        <v>59</v>
      </c>
      <c r="AH5" s="23" t="s">
        <v>58</v>
      </c>
      <c r="AI5" s="23" t="s">
        <v>59</v>
      </c>
      <c r="AJ5" s="23" t="s">
        <v>62</v>
      </c>
      <c r="AK5" s="34" t="s">
        <v>63</v>
      </c>
      <c r="AL5" s="46" t="s">
        <v>68</v>
      </c>
      <c r="AM5" s="34" t="s">
        <v>69</v>
      </c>
      <c r="AO5" s="16"/>
      <c r="AP5" s="18"/>
      <c r="AQ5" s="23" t="s">
        <v>6</v>
      </c>
      <c r="AR5" s="23" t="s">
        <v>4</v>
      </c>
      <c r="AS5" s="23" t="s">
        <v>58</v>
      </c>
      <c r="AT5" s="23" t="s">
        <v>59</v>
      </c>
      <c r="AU5" s="23" t="s">
        <v>58</v>
      </c>
      <c r="AV5" s="23" t="s">
        <v>59</v>
      </c>
      <c r="AW5" s="23" t="s">
        <v>62</v>
      </c>
      <c r="AX5" s="34" t="s">
        <v>63</v>
      </c>
      <c r="AY5" s="46" t="s">
        <v>68</v>
      </c>
      <c r="AZ5" s="34" t="s">
        <v>69</v>
      </c>
      <c r="BA5" s="6"/>
      <c r="BB5" s="16"/>
      <c r="BC5" s="18"/>
      <c r="BD5" s="23" t="s">
        <v>6</v>
      </c>
      <c r="BE5" s="23" t="s">
        <v>4</v>
      </c>
      <c r="BF5" s="23" t="s">
        <v>58</v>
      </c>
      <c r="BG5" s="23" t="s">
        <v>59</v>
      </c>
      <c r="BH5" s="23" t="s">
        <v>58</v>
      </c>
      <c r="BI5" s="23" t="s">
        <v>59</v>
      </c>
      <c r="BJ5" s="23" t="s">
        <v>62</v>
      </c>
      <c r="BK5" s="34" t="s">
        <v>63</v>
      </c>
      <c r="BL5" s="46" t="s">
        <v>68</v>
      </c>
      <c r="BM5" s="34" t="s">
        <v>69</v>
      </c>
    </row>
    <row r="6" spans="1:65" x14ac:dyDescent="0.2">
      <c r="A6" s="6"/>
      <c r="B6" s="7" t="s">
        <v>1</v>
      </c>
      <c r="C6" s="9" t="s">
        <v>2</v>
      </c>
      <c r="D6" s="9" t="s">
        <v>7</v>
      </c>
      <c r="E6" s="9" t="s">
        <v>5</v>
      </c>
      <c r="F6" s="10" t="s">
        <v>64</v>
      </c>
      <c r="G6" s="10" t="s">
        <v>64</v>
      </c>
      <c r="H6" s="10" t="s">
        <v>65</v>
      </c>
      <c r="I6" s="10" t="s">
        <v>65</v>
      </c>
      <c r="J6" s="9" t="s">
        <v>66</v>
      </c>
      <c r="K6" s="35" t="s">
        <v>66</v>
      </c>
      <c r="L6" s="47" t="s">
        <v>64</v>
      </c>
      <c r="M6" s="48" t="s">
        <v>70</v>
      </c>
      <c r="N6" s="6"/>
      <c r="O6" s="7" t="s">
        <v>1</v>
      </c>
      <c r="P6" s="9" t="s">
        <v>2</v>
      </c>
      <c r="Q6" s="9" t="s">
        <v>7</v>
      </c>
      <c r="R6" s="9" t="s">
        <v>5</v>
      </c>
      <c r="S6" s="10" t="s">
        <v>64</v>
      </c>
      <c r="T6" s="10" t="s">
        <v>64</v>
      </c>
      <c r="U6" s="10" t="s">
        <v>65</v>
      </c>
      <c r="V6" s="10" t="s">
        <v>65</v>
      </c>
      <c r="W6" s="9" t="s">
        <v>66</v>
      </c>
      <c r="X6" s="35" t="s">
        <v>66</v>
      </c>
      <c r="Y6" s="47" t="s">
        <v>64</v>
      </c>
      <c r="Z6" s="48" t="s">
        <v>70</v>
      </c>
      <c r="AA6" s="6"/>
      <c r="AB6" s="7" t="s">
        <v>1</v>
      </c>
      <c r="AC6" s="9" t="s">
        <v>2</v>
      </c>
      <c r="AD6" s="9" t="s">
        <v>7</v>
      </c>
      <c r="AE6" s="9" t="s">
        <v>5</v>
      </c>
      <c r="AF6" s="10" t="s">
        <v>64</v>
      </c>
      <c r="AG6" s="10" t="s">
        <v>64</v>
      </c>
      <c r="AH6" s="10" t="s">
        <v>65</v>
      </c>
      <c r="AI6" s="10" t="s">
        <v>65</v>
      </c>
      <c r="AJ6" s="9" t="s">
        <v>66</v>
      </c>
      <c r="AK6" s="35" t="s">
        <v>66</v>
      </c>
      <c r="AL6" s="47" t="s">
        <v>64</v>
      </c>
      <c r="AM6" s="48" t="s">
        <v>70</v>
      </c>
      <c r="AO6" s="7" t="s">
        <v>1</v>
      </c>
      <c r="AP6" s="9" t="s">
        <v>2</v>
      </c>
      <c r="AQ6" s="9" t="s">
        <v>7</v>
      </c>
      <c r="AR6" s="9" t="s">
        <v>5</v>
      </c>
      <c r="AS6" s="10" t="s">
        <v>64</v>
      </c>
      <c r="AT6" s="10" t="s">
        <v>64</v>
      </c>
      <c r="AU6" s="10" t="s">
        <v>65</v>
      </c>
      <c r="AV6" s="10" t="s">
        <v>65</v>
      </c>
      <c r="AW6" s="9" t="s">
        <v>66</v>
      </c>
      <c r="AX6" s="35" t="s">
        <v>66</v>
      </c>
      <c r="AY6" s="47" t="s">
        <v>64</v>
      </c>
      <c r="AZ6" s="48" t="s">
        <v>70</v>
      </c>
      <c r="BA6" s="6"/>
      <c r="BB6" s="7" t="s">
        <v>1</v>
      </c>
      <c r="BC6" s="9" t="s">
        <v>2</v>
      </c>
      <c r="BD6" s="9" t="s">
        <v>7</v>
      </c>
      <c r="BE6" s="9" t="s">
        <v>5</v>
      </c>
      <c r="BF6" s="10" t="s">
        <v>64</v>
      </c>
      <c r="BG6" s="10" t="s">
        <v>64</v>
      </c>
      <c r="BH6" s="10" t="s">
        <v>65</v>
      </c>
      <c r="BI6" s="10" t="s">
        <v>65</v>
      </c>
      <c r="BJ6" s="9" t="s">
        <v>66</v>
      </c>
      <c r="BK6" s="35" t="s">
        <v>66</v>
      </c>
      <c r="BL6" s="47" t="s">
        <v>64</v>
      </c>
      <c r="BM6" s="48" t="s">
        <v>70</v>
      </c>
    </row>
    <row r="7" spans="1:65" x14ac:dyDescent="0.2">
      <c r="A7" s="6"/>
      <c r="B7" s="7" t="s">
        <v>3</v>
      </c>
      <c r="C7" s="25"/>
      <c r="D7" s="24"/>
      <c r="E7" s="13"/>
      <c r="F7" s="13"/>
      <c r="G7" s="13"/>
      <c r="H7" s="13"/>
      <c r="I7" s="13"/>
      <c r="J7" s="13"/>
      <c r="K7" s="14"/>
      <c r="L7" s="44"/>
      <c r="M7" s="22"/>
      <c r="N7" s="6"/>
      <c r="O7" s="8" t="s">
        <v>3</v>
      </c>
      <c r="P7" s="15"/>
      <c r="Q7" s="20"/>
      <c r="R7" s="21"/>
      <c r="S7" s="21"/>
      <c r="T7" s="21"/>
      <c r="U7" s="21"/>
      <c r="V7" s="21"/>
      <c r="W7" s="21"/>
      <c r="X7" s="22"/>
      <c r="Y7" s="44"/>
      <c r="Z7" s="22"/>
      <c r="AA7" s="6"/>
      <c r="AB7" s="8" t="s">
        <v>3</v>
      </c>
      <c r="AC7" s="15"/>
      <c r="AD7" s="20"/>
      <c r="AE7" s="21"/>
      <c r="AF7" s="21"/>
      <c r="AG7" s="21"/>
      <c r="AH7" s="21"/>
      <c r="AI7" s="21"/>
      <c r="AJ7" s="21"/>
      <c r="AK7" s="22"/>
      <c r="AL7" s="44"/>
      <c r="AM7" s="22"/>
      <c r="AO7" s="8" t="s">
        <v>3</v>
      </c>
      <c r="AP7" s="15"/>
      <c r="AQ7" s="20"/>
      <c r="AR7" s="21"/>
      <c r="AS7" s="21"/>
      <c r="AT7" s="21"/>
      <c r="AU7" s="21"/>
      <c r="AV7" s="21"/>
      <c r="AW7" s="21"/>
      <c r="AX7" s="22"/>
      <c r="AY7" s="44"/>
      <c r="AZ7" s="22"/>
      <c r="BA7" s="6"/>
      <c r="BB7" s="8" t="s">
        <v>3</v>
      </c>
      <c r="BC7" s="15"/>
      <c r="BD7" s="20"/>
      <c r="BE7" s="21"/>
      <c r="BF7" s="21"/>
      <c r="BG7" s="21"/>
      <c r="BH7" s="21"/>
      <c r="BI7" s="21"/>
      <c r="BJ7" s="21"/>
      <c r="BK7" s="22"/>
      <c r="BL7" s="44"/>
      <c r="BM7" s="22"/>
    </row>
    <row r="8" spans="1:65" x14ac:dyDescent="0.2">
      <c r="A8" s="6"/>
      <c r="B8" s="16">
        <v>1</v>
      </c>
      <c r="C8" s="17" t="s">
        <v>22</v>
      </c>
      <c r="D8" s="18">
        <v>10000</v>
      </c>
      <c r="E8" s="18">
        <v>5336</v>
      </c>
      <c r="F8" s="30">
        <v>37.159280348516404</v>
      </c>
      <c r="G8" s="30">
        <v>28.950442738718518</v>
      </c>
      <c r="H8" s="30">
        <v>312.44076564414172</v>
      </c>
      <c r="I8" s="30">
        <v>1038.3317674183004</v>
      </c>
      <c r="J8" s="32">
        <f>(G8-F8)/F8</f>
        <v>-0.22090948836487967</v>
      </c>
      <c r="K8" s="36">
        <f>(I8-H8)/H8</f>
        <v>2.3232915854550211</v>
      </c>
      <c r="L8" s="49">
        <f>kWh_in_MMBtu*(I8-H8)*Elec_source_E+(G8-F8)*Gas_source_E</f>
        <v>-1.1763431705997514</v>
      </c>
      <c r="M8" s="50">
        <f>(I8-H8)*Elec_emissions/1000+(G8-F8)*Gas_emissions</f>
        <v>-151.25361206066259</v>
      </c>
      <c r="N8" s="6"/>
      <c r="O8" s="16">
        <v>1</v>
      </c>
      <c r="P8" s="17" t="s">
        <v>22</v>
      </c>
      <c r="Q8" s="18">
        <v>7241</v>
      </c>
      <c r="R8" s="18">
        <v>3926</v>
      </c>
      <c r="S8" s="30">
        <v>35.913011209898592</v>
      </c>
      <c r="T8" s="30">
        <v>27.581364323272293</v>
      </c>
      <c r="U8" s="30">
        <v>303.69049131083733</v>
      </c>
      <c r="V8" s="30">
        <v>1076.3965970176919</v>
      </c>
      <c r="W8" s="32">
        <f>(T8-S8)/S8</f>
        <v>-0.23199521861118325</v>
      </c>
      <c r="X8" s="36">
        <f t="shared" ref="X8:X11" si="0">(V8-U8)/U8</f>
        <v>2.5443868932859148</v>
      </c>
      <c r="Y8" s="49">
        <f>kWh_in_MMBtu*(V8-U8)*Elec_source_E+(T8-S8)*Gas_source_E</f>
        <v>-0.8090091800130299</v>
      </c>
      <c r="Z8" s="50">
        <f>(V8-U8)*Elec_emissions/1000+(T8-S8)*Gas_emissions</f>
        <v>-101.23741463629972</v>
      </c>
      <c r="AA8" s="6"/>
      <c r="AB8" s="16">
        <v>1</v>
      </c>
      <c r="AC8" s="17" t="s">
        <v>22</v>
      </c>
      <c r="AD8" s="18">
        <v>2476</v>
      </c>
      <c r="AE8" s="18">
        <v>1264</v>
      </c>
      <c r="AF8" s="30">
        <v>34.673260101118728</v>
      </c>
      <c r="AG8" s="30">
        <v>27.310655858426927</v>
      </c>
      <c r="AH8" s="30">
        <v>300.67603958176227</v>
      </c>
      <c r="AI8" s="30">
        <v>927.19168294075905</v>
      </c>
      <c r="AJ8" s="32">
        <f>(AG8-AF8)/AF8</f>
        <v>-0.21234242817721799</v>
      </c>
      <c r="AK8" s="36">
        <f t="shared" ref="AK8:AK11" si="1">(AI8-AH8)/AH8</f>
        <v>2.083689954911188</v>
      </c>
      <c r="AL8" s="49">
        <f>kWh_in_MMBtu*(AI8-AH8)*Elec_source_E+(AG8-AF8)*Gas_source_E</f>
        <v>-1.3178478014453416</v>
      </c>
      <c r="AM8" s="50">
        <f>(AI8-AH8)*Elec_emissions/1000+(AG8-AF8)*Gas_emissions</f>
        <v>-171.34907823171363</v>
      </c>
      <c r="AO8" s="16">
        <v>1</v>
      </c>
      <c r="AP8" s="17" t="s">
        <v>22</v>
      </c>
      <c r="AQ8" s="18">
        <v>211</v>
      </c>
      <c r="AR8" s="18">
        <v>112</v>
      </c>
      <c r="AS8" s="30">
        <v>95.778105577457524</v>
      </c>
      <c r="AT8" s="30">
        <v>82.81741219951509</v>
      </c>
      <c r="AU8" s="30">
        <v>673.2269115807984</v>
      </c>
      <c r="AV8" s="30">
        <v>1079.537654132487</v>
      </c>
      <c r="AW8" s="32">
        <f>(AT8-AS8)/AS8</f>
        <v>-0.1353200013698421</v>
      </c>
      <c r="AX8" s="36">
        <f t="shared" ref="AX8:AX11" si="2">(AV8-AU8)/AU8</f>
        <v>0.60352718461244181</v>
      </c>
      <c r="AY8" s="49">
        <f>kWh_in_MMBtu*(AV8-AU8)*Elec_source_E+(AT8-AS8)*Gas_source_E</f>
        <v>-9.777248521378354</v>
      </c>
      <c r="AZ8" s="50">
        <f>(AV8-AU8)*Elec_emissions/1000+(AT8-AS8)*Gas_emissions</f>
        <v>-1314.4461068873825</v>
      </c>
      <c r="BA8" s="6"/>
      <c r="BB8" s="16">
        <v>1</v>
      </c>
      <c r="BC8" s="17" t="s">
        <v>22</v>
      </c>
      <c r="BD8" s="18">
        <v>72</v>
      </c>
      <c r="BE8" s="18">
        <v>34</v>
      </c>
      <c r="BF8" s="30">
        <v>80.390862856830211</v>
      </c>
      <c r="BG8" s="30">
        <v>70.556086742296543</v>
      </c>
      <c r="BH8" s="30">
        <v>571.73907242338055</v>
      </c>
      <c r="BI8" s="30">
        <v>639.02254566607633</v>
      </c>
      <c r="BJ8" s="32">
        <f>(BG8-BF8)/BF8</f>
        <v>-0.12233698911838561</v>
      </c>
      <c r="BK8" s="36">
        <f t="shared" ref="BK8:BK11" si="3">(BI8-BH8)/BH8</f>
        <v>0.11768213244112771</v>
      </c>
      <c r="BL8" s="49">
        <f>kWh_in_MMBtu*(BI8-BH8)*Elec_source_E+(BG8-BF8)*Gas_source_E</f>
        <v>-9.9995782990327253</v>
      </c>
      <c r="BM8" s="50">
        <f>(BI8-BH8)*Elec_emissions/1000+(BG8-BF8)*Gas_emissions</f>
        <v>-1347.8819187415695</v>
      </c>
    </row>
    <row r="9" spans="1:65" x14ac:dyDescent="0.2">
      <c r="A9" s="6"/>
      <c r="B9" s="16">
        <v>2</v>
      </c>
      <c r="C9" s="17" t="s">
        <v>23</v>
      </c>
      <c r="D9" s="18">
        <v>10000</v>
      </c>
      <c r="E9" s="18">
        <v>5859</v>
      </c>
      <c r="F9" s="30">
        <v>37.441146889394162</v>
      </c>
      <c r="G9" s="31">
        <v>29.361342006169348</v>
      </c>
      <c r="H9" s="31">
        <v>314.05672368099613</v>
      </c>
      <c r="I9" s="30">
        <v>963.42716864326837</v>
      </c>
      <c r="J9" s="37">
        <f t="shared" ref="J9:J11" si="4">(G9-F9)/F9</f>
        <v>-0.21580014381219595</v>
      </c>
      <c r="K9" s="38">
        <f t="shared" ref="K9:K11" si="5">(I9-H9)/H9</f>
        <v>2.0676852173426856</v>
      </c>
      <c r="L9" s="49">
        <f>kWh_in_MMBtu*(I9-H9)*Elec_source_E+(G9-F9)*Gas_source_E</f>
        <v>-1.8549161182787142</v>
      </c>
      <c r="M9" s="50">
        <f>(I9-H9)*Elec_emissions/1000+(G9-F9)*Gas_emissions</f>
        <v>-243.54669085890373</v>
      </c>
      <c r="N9" s="6"/>
      <c r="O9" s="16">
        <v>2</v>
      </c>
      <c r="P9" s="17" t="s">
        <v>23</v>
      </c>
      <c r="Q9" s="18">
        <v>7241</v>
      </c>
      <c r="R9" s="18">
        <v>4259</v>
      </c>
      <c r="S9" s="30">
        <v>36.266288243993472</v>
      </c>
      <c r="T9" s="31">
        <v>28.001600981551924</v>
      </c>
      <c r="U9" s="31">
        <v>305.96264936032497</v>
      </c>
      <c r="V9" s="30">
        <v>1008.2918134889462</v>
      </c>
      <c r="W9" s="37">
        <f t="shared" ref="W9:W11" si="6">(T9-S9)/S9</f>
        <v>-0.22788897520579238</v>
      </c>
      <c r="X9" s="38">
        <f t="shared" si="0"/>
        <v>2.2954735344231665</v>
      </c>
      <c r="Y9" s="49">
        <f>kWh_in_MMBtu*(V9-U9)*Elec_source_E+(T9-S9)*Gas_source_E</f>
        <v>-1.4894691045342734</v>
      </c>
      <c r="Z9" s="50">
        <f>(V9-U9)*Elec_emissions/1000+(T9-S9)*Gas_emissions</f>
        <v>-193.72242293589238</v>
      </c>
      <c r="AA9" s="6"/>
      <c r="AB9" s="16">
        <v>2</v>
      </c>
      <c r="AC9" s="17" t="s">
        <v>23</v>
      </c>
      <c r="AD9" s="18">
        <v>2476</v>
      </c>
      <c r="AE9" s="18">
        <v>1447</v>
      </c>
      <c r="AF9" s="30">
        <v>35.082286231404495</v>
      </c>
      <c r="AG9" s="31">
        <v>28.112100067336797</v>
      </c>
      <c r="AH9" s="31">
        <v>302.31042383470867</v>
      </c>
      <c r="AI9" s="30">
        <v>831.37755400776939</v>
      </c>
      <c r="AJ9" s="37">
        <f t="shared" ref="AJ9:AJ11" si="7">(AG9-AF9)/AF9</f>
        <v>-0.19868106993061985</v>
      </c>
      <c r="AK9" s="38">
        <f t="shared" si="1"/>
        <v>1.7500790196448324</v>
      </c>
      <c r="AL9" s="49">
        <f>kWh_in_MMBtu*(AI9-AH9)*Elec_source_E+(AG9-AF9)*Gas_source_E</f>
        <v>-1.9333825551427726</v>
      </c>
      <c r="AM9" s="50">
        <f>(AI9-AH9)*Elec_emissions/1000+(AG9-AF9)*Gas_emissions</f>
        <v>-255.35375884632128</v>
      </c>
      <c r="AO9" s="16">
        <v>2</v>
      </c>
      <c r="AP9" s="17" t="s">
        <v>23</v>
      </c>
      <c r="AQ9" s="18">
        <v>211</v>
      </c>
      <c r="AR9" s="18">
        <v>116</v>
      </c>
      <c r="AS9" s="30">
        <v>94.526489475629035</v>
      </c>
      <c r="AT9" s="31">
        <v>80.219924437747281</v>
      </c>
      <c r="AU9" s="31">
        <v>664.91984242643593</v>
      </c>
      <c r="AV9" s="30">
        <v>1060.8914030787059</v>
      </c>
      <c r="AW9" s="37">
        <f t="shared" ref="AW9:AW11" si="8">(AT9-AS9)/AS9</f>
        <v>-0.15134979747206517</v>
      </c>
      <c r="AX9" s="38">
        <f t="shared" si="2"/>
        <v>0.5955177382092921</v>
      </c>
      <c r="AY9" s="49">
        <f>kWh_in_MMBtu*(AV9-AU9)*Elec_source_E+(AT9-AS9)*Gas_source_E</f>
        <v>-11.354938498595796</v>
      </c>
      <c r="AZ9" s="50">
        <f>(AV9-AU9)*Elec_emissions/1000+(AT9-AS9)*Gas_emissions</f>
        <v>-1527.3224113802171</v>
      </c>
      <c r="BA9" s="6"/>
      <c r="BB9" s="16">
        <v>2</v>
      </c>
      <c r="BC9" s="17" t="s">
        <v>23</v>
      </c>
      <c r="BD9" s="18">
        <v>72</v>
      </c>
      <c r="BE9" s="18">
        <v>37</v>
      </c>
      <c r="BF9" s="30">
        <v>85.957217237215843</v>
      </c>
      <c r="BG9" s="31">
        <v>75.285518959478722</v>
      </c>
      <c r="BH9" s="31">
        <v>605.12257867680682</v>
      </c>
      <c r="BI9" s="30">
        <v>657.78983851648411</v>
      </c>
      <c r="BJ9" s="37">
        <f t="shared" ref="BJ9:BJ11" si="9">(BG9-BF9)/BF9</f>
        <v>-0.12415127688797174</v>
      </c>
      <c r="BK9" s="38">
        <f t="shared" si="3"/>
        <v>8.7035687802035605E-2</v>
      </c>
      <c r="BL9" s="49">
        <f>kWh_in_MMBtu*(BI9-BH9)*Elec_source_E+(BG9-BF9)*Gas_source_E</f>
        <v>-11.068302639346975</v>
      </c>
      <c r="BM9" s="50">
        <f>(BI9-BH9)*Elec_emissions/1000+(BG9-BF9)*Gas_emissions</f>
        <v>-1492.1614510204661</v>
      </c>
    </row>
    <row r="10" spans="1:65" x14ac:dyDescent="0.2">
      <c r="A10" s="6"/>
      <c r="B10" s="16">
        <v>3</v>
      </c>
      <c r="C10" s="17" t="s">
        <v>24</v>
      </c>
      <c r="D10" s="18">
        <v>10000</v>
      </c>
      <c r="E10" s="18">
        <v>7653</v>
      </c>
      <c r="F10" s="30">
        <v>37.875286246735115</v>
      </c>
      <c r="G10" s="31">
        <v>30.015978574240808</v>
      </c>
      <c r="H10" s="31">
        <v>317.42201272986966</v>
      </c>
      <c r="I10" s="30">
        <v>909.68126671904895</v>
      </c>
      <c r="J10" s="37">
        <f t="shared" si="4"/>
        <v>-0.20750490494766324</v>
      </c>
      <c r="K10" s="38">
        <f t="shared" si="5"/>
        <v>1.865841782350488</v>
      </c>
      <c r="L10" s="49">
        <f>kWh_in_MMBtu*(I10-H10)*Elec_source_E+(G10-F10)*Gas_source_E</f>
        <v>-2.2259987611268084</v>
      </c>
      <c r="M10" s="50">
        <f>(I10-H10)*Elec_emissions/1000+(G10-F10)*Gas_emissions</f>
        <v>-294.17327255639634</v>
      </c>
      <c r="N10" s="6"/>
      <c r="O10" s="16">
        <v>3</v>
      </c>
      <c r="P10" s="17" t="s">
        <v>24</v>
      </c>
      <c r="Q10" s="18">
        <v>7241</v>
      </c>
      <c r="R10" s="18">
        <v>5333</v>
      </c>
      <c r="S10" s="30">
        <v>36.880733495830874</v>
      </c>
      <c r="T10" s="31">
        <v>28.677356731872504</v>
      </c>
      <c r="U10" s="31">
        <v>310.75887781478701</v>
      </c>
      <c r="V10" s="30">
        <v>953.99869916140744</v>
      </c>
      <c r="W10" s="37">
        <f t="shared" si="6"/>
        <v>-0.22242987018915197</v>
      </c>
      <c r="X10" s="38">
        <f t="shared" si="0"/>
        <v>2.0699000648663457</v>
      </c>
      <c r="Y10" s="49">
        <f>kWh_in_MMBtu*(V10-U10)*Elec_source_E+(T10-S10)*Gas_source_E</f>
        <v>-2.0552430865531228</v>
      </c>
      <c r="Z10" s="50">
        <f>(V10-U10)*Elec_emissions/1000+(T10-S10)*Gas_emissions</f>
        <v>-270.62568406389448</v>
      </c>
      <c r="AA10" s="6"/>
      <c r="AB10" s="16">
        <v>3</v>
      </c>
      <c r="AC10" s="17" t="s">
        <v>24</v>
      </c>
      <c r="AD10" s="18">
        <v>2476</v>
      </c>
      <c r="AE10" s="18">
        <v>2104</v>
      </c>
      <c r="AF10" s="30">
        <v>35.425153129573324</v>
      </c>
      <c r="AG10" s="31">
        <v>28.850750929413298</v>
      </c>
      <c r="AH10" s="31">
        <v>304.2810516054243</v>
      </c>
      <c r="AI10" s="30">
        <v>806.86389279042123</v>
      </c>
      <c r="AJ10" s="37">
        <f t="shared" si="7"/>
        <v>-0.18558571013406969</v>
      </c>
      <c r="AK10" s="38">
        <f t="shared" si="1"/>
        <v>1.6517060084198736</v>
      </c>
      <c r="AL10" s="49">
        <f>kWh_in_MMBtu*(AI10-AH10)*Elec_source_E+(AG10-AF10)*Gas_source_E</f>
        <v>-1.7855152115635677</v>
      </c>
      <c r="AM10" s="50">
        <f>(AI10-AH10)*Elec_emissions/1000+(AG10-AF10)*Gas_emissions</f>
        <v>-235.6816723405384</v>
      </c>
      <c r="AO10" s="16">
        <v>3</v>
      </c>
      <c r="AP10" s="17" t="s">
        <v>24</v>
      </c>
      <c r="AQ10" s="18">
        <v>211</v>
      </c>
      <c r="AR10" s="18">
        <v>153</v>
      </c>
      <c r="AS10" s="30">
        <v>87.131595887962064</v>
      </c>
      <c r="AT10" s="31">
        <v>73.919558082424359</v>
      </c>
      <c r="AU10" s="31">
        <v>620.0366523119983</v>
      </c>
      <c r="AV10" s="30">
        <v>908.74767692714397</v>
      </c>
      <c r="AW10" s="37">
        <f t="shared" si="8"/>
        <v>-0.15163314376252637</v>
      </c>
      <c r="AX10" s="38">
        <f t="shared" si="2"/>
        <v>0.46563541612999393</v>
      </c>
      <c r="AY10" s="49">
        <f>kWh_in_MMBtu*(AV10-AU10)*Elec_source_E+(AT10-AS10)*Gas_source_E</f>
        <v>-11.31022044992279</v>
      </c>
      <c r="AZ10" s="50">
        <f>(AV10-AU10)*Elec_emissions/1000+(AT10-AS10)*Gas_emissions</f>
        <v>-1522.3837276236209</v>
      </c>
      <c r="BA10" s="6"/>
      <c r="BB10" s="16">
        <v>3</v>
      </c>
      <c r="BC10" s="17" t="s">
        <v>24</v>
      </c>
      <c r="BD10" s="18">
        <v>72</v>
      </c>
      <c r="BE10" s="18">
        <v>63</v>
      </c>
      <c r="BF10" s="30">
        <v>84.269167579646833</v>
      </c>
      <c r="BG10" s="31">
        <v>75.623305325282814</v>
      </c>
      <c r="BH10" s="31">
        <v>585.40678815690023</v>
      </c>
      <c r="BI10" s="30">
        <v>594.21661225721027</v>
      </c>
      <c r="BJ10" s="37">
        <f t="shared" si="9"/>
        <v>-0.10259816849611574</v>
      </c>
      <c r="BK10" s="38">
        <f t="shared" si="3"/>
        <v>1.5049063793822693E-2</v>
      </c>
      <c r="BL10" s="49">
        <f>kWh_in_MMBtu*(BI10-BH10)*Elec_source_E+(BG10-BF10)*Gas_source_E</f>
        <v>-9.3296730848827742</v>
      </c>
      <c r="BM10" s="50">
        <f>(BI10-BH10)*Elec_emissions/1000+(BG10-BF10)*Gas_emissions</f>
        <v>-1258.1322671496598</v>
      </c>
    </row>
    <row r="11" spans="1:65" x14ac:dyDescent="0.2">
      <c r="A11" s="6"/>
      <c r="B11" s="19">
        <v>4</v>
      </c>
      <c r="C11" s="14" t="s">
        <v>25</v>
      </c>
      <c r="D11" s="13">
        <v>10000</v>
      </c>
      <c r="E11" s="13">
        <v>9955</v>
      </c>
      <c r="F11" s="39">
        <v>39.44952554725365</v>
      </c>
      <c r="G11" s="40">
        <v>31.066328899866502</v>
      </c>
      <c r="H11" s="40">
        <v>322.71264079135506</v>
      </c>
      <c r="I11" s="39">
        <v>975.45872785910433</v>
      </c>
      <c r="J11" s="41">
        <f t="shared" si="4"/>
        <v>-0.21250437188010135</v>
      </c>
      <c r="K11" s="42">
        <f t="shared" si="5"/>
        <v>2.0226852145211516</v>
      </c>
      <c r="L11" s="51">
        <f>kWh_in_MMBtu*(I11-H11)*Elec_source_E+(G11-F11)*Gas_source_E</f>
        <v>-2.1494739783387082</v>
      </c>
      <c r="M11" s="52">
        <f>(I11-H11)*Elec_emissions/1000+(G11-F11)*Gas_emissions</f>
        <v>-283.23709656940332</v>
      </c>
      <c r="N11" s="6"/>
      <c r="O11" s="19">
        <v>4</v>
      </c>
      <c r="P11" s="14" t="s">
        <v>25</v>
      </c>
      <c r="Q11" s="13">
        <v>7241</v>
      </c>
      <c r="R11" s="13">
        <v>7208</v>
      </c>
      <c r="S11" s="39">
        <v>38.811393143891678</v>
      </c>
      <c r="T11" s="40">
        <v>30.420410190890379</v>
      </c>
      <c r="U11" s="40">
        <v>317.8663065347028</v>
      </c>
      <c r="V11" s="39">
        <v>988.39294893097667</v>
      </c>
      <c r="W11" s="41">
        <f t="shared" si="6"/>
        <v>-0.21619896306973746</v>
      </c>
      <c r="X11" s="42">
        <f t="shared" si="0"/>
        <v>2.1094612062101956</v>
      </c>
      <c r="Y11" s="51">
        <f>kWh_in_MMBtu*(V11-U11)*Elec_source_E+(T11-S11)*Gas_source_E</f>
        <v>-1.9676048569973501</v>
      </c>
      <c r="Z11" s="52">
        <f>(V11-U11)*Elec_emissions/1000+(T11-S11)*Gas_emissions</f>
        <v>-258.52875604700864</v>
      </c>
      <c r="AA11" s="6"/>
      <c r="AB11" s="19">
        <v>4</v>
      </c>
      <c r="AC11" s="14" t="s">
        <v>25</v>
      </c>
      <c r="AD11" s="13">
        <v>2476</v>
      </c>
      <c r="AE11" s="13">
        <v>2466</v>
      </c>
      <c r="AF11" s="39">
        <v>35.644836808875539</v>
      </c>
      <c r="AG11" s="40">
        <v>27.81403939990857</v>
      </c>
      <c r="AH11" s="40">
        <v>303.20982556325578</v>
      </c>
      <c r="AI11" s="39">
        <v>943.98115098190408</v>
      </c>
      <c r="AJ11" s="41">
        <f t="shared" si="7"/>
        <v>-0.21968952897596394</v>
      </c>
      <c r="AK11" s="42">
        <f t="shared" si="1"/>
        <v>2.1132934073898286</v>
      </c>
      <c r="AL11" s="51">
        <f>kWh_in_MMBtu*(AI11-AH11)*Elec_source_E+(AG11-AF11)*Gas_source_E</f>
        <v>-1.6755589695344737</v>
      </c>
      <c r="AM11" s="52">
        <f>(AI11-AH11)*Elec_emissions/1000+(AG11-AF11)*Gas_emissions</f>
        <v>-219.4457119594299</v>
      </c>
      <c r="AO11" s="19">
        <v>4</v>
      </c>
      <c r="AP11" s="14" t="s">
        <v>25</v>
      </c>
      <c r="AQ11" s="13">
        <v>211</v>
      </c>
      <c r="AR11" s="13">
        <v>209</v>
      </c>
      <c r="AS11" s="39">
        <v>91.267854543067557</v>
      </c>
      <c r="AT11" s="40">
        <v>77.479579090791404</v>
      </c>
      <c r="AU11" s="40">
        <v>632.03966427188038</v>
      </c>
      <c r="AV11" s="39">
        <v>1004.1868936022747</v>
      </c>
      <c r="AW11" s="41">
        <f t="shared" si="8"/>
        <v>-0.1510748282766933</v>
      </c>
      <c r="AX11" s="42">
        <f t="shared" si="2"/>
        <v>0.58880359946889371</v>
      </c>
      <c r="AY11" s="51">
        <f>kWh_in_MMBtu*(AV11-AU11)*Elec_source_E+(AT11-AS11)*Gas_source_E</f>
        <v>-11.045062884250411</v>
      </c>
      <c r="AZ11" s="52">
        <f>(AV11-AU11)*Elec_emissions/1000+(AT11-AS11)*Gas_emissions</f>
        <v>-1485.774420038201</v>
      </c>
      <c r="BA11" s="6"/>
      <c r="BB11" s="19">
        <v>4</v>
      </c>
      <c r="BC11" s="14" t="s">
        <v>25</v>
      </c>
      <c r="BD11" s="13">
        <v>72</v>
      </c>
      <c r="BE11" s="13">
        <v>72</v>
      </c>
      <c r="BF11" s="39">
        <v>83.227164882636401</v>
      </c>
      <c r="BG11" s="40">
        <v>72.393532667808969</v>
      </c>
      <c r="BH11" s="40">
        <v>577.94835977754451</v>
      </c>
      <c r="BI11" s="39">
        <v>675.31501192604003</v>
      </c>
      <c r="BJ11" s="41">
        <f t="shared" si="9"/>
        <v>-0.13016942521236408</v>
      </c>
      <c r="BK11" s="42">
        <f t="shared" si="3"/>
        <v>0.16846946704022567</v>
      </c>
      <c r="BL11" s="51">
        <f>kWh_in_MMBtu*(BI11-BH11)*Elec_source_E+(BG11-BF11)*Gas_source_E</f>
        <v>-10.766265047839324</v>
      </c>
      <c r="BM11" s="52">
        <f>(BI11-BH11)*Elec_emissions/1000+(BG11-BF11)*Gas_emissions</f>
        <v>-1450.97282335572</v>
      </c>
    </row>
    <row r="17" spans="1:65" x14ac:dyDescent="0.2">
      <c r="B17" s="1" t="s">
        <v>12</v>
      </c>
      <c r="C17" s="2"/>
      <c r="D17" s="2"/>
      <c r="E17" s="2"/>
      <c r="F17" s="2"/>
      <c r="G17" s="2"/>
      <c r="H17" s="3" t="s">
        <v>33</v>
      </c>
      <c r="I17" s="2"/>
      <c r="J17" s="2"/>
      <c r="K17" s="2"/>
      <c r="L17" s="43"/>
      <c r="M17" s="43"/>
      <c r="O17" s="1" t="s">
        <v>13</v>
      </c>
      <c r="P17" s="2"/>
      <c r="Q17" s="2"/>
      <c r="R17" s="2"/>
      <c r="S17" s="2"/>
      <c r="T17" s="2"/>
      <c r="U17" s="3" t="s">
        <v>33</v>
      </c>
      <c r="V17" s="2"/>
      <c r="W17" s="2"/>
      <c r="X17" s="2"/>
      <c r="Y17" s="43"/>
      <c r="Z17" s="43"/>
      <c r="AB17" s="1" t="s">
        <v>19</v>
      </c>
      <c r="AC17" s="2"/>
      <c r="AD17" s="2"/>
      <c r="AE17" s="2"/>
      <c r="AF17" s="2"/>
      <c r="AG17" s="2"/>
      <c r="AH17" s="3" t="s">
        <v>33</v>
      </c>
      <c r="AI17" s="2"/>
      <c r="AJ17" s="2"/>
      <c r="AK17" s="2"/>
      <c r="AL17" s="43"/>
      <c r="AM17" s="43"/>
      <c r="AO17" s="1" t="s">
        <v>15</v>
      </c>
      <c r="AP17" s="2"/>
      <c r="AQ17" s="2"/>
      <c r="AR17" s="2"/>
      <c r="AS17" s="2"/>
      <c r="AT17" s="2"/>
      <c r="AU17" s="3" t="s">
        <v>33</v>
      </c>
      <c r="AV17" s="2"/>
      <c r="AW17" s="2"/>
      <c r="AX17" s="2"/>
      <c r="AY17" s="43"/>
      <c r="AZ17" s="43"/>
      <c r="BB17" s="1" t="s">
        <v>20</v>
      </c>
      <c r="BC17" s="2"/>
      <c r="BD17" s="2"/>
      <c r="BE17" s="2"/>
      <c r="BF17" s="2"/>
      <c r="BG17" s="2"/>
      <c r="BH17" s="3" t="s">
        <v>33</v>
      </c>
      <c r="BI17" s="2"/>
      <c r="BJ17" s="2"/>
      <c r="BK17" s="2"/>
      <c r="BL17" s="43"/>
      <c r="BM17" s="43"/>
    </row>
    <row r="18" spans="1:65" x14ac:dyDescent="0.2">
      <c r="B18" s="27"/>
      <c r="C18" s="28"/>
      <c r="D18" s="28"/>
      <c r="E18" s="28"/>
      <c r="F18" s="215" t="s">
        <v>61</v>
      </c>
      <c r="G18" s="215"/>
      <c r="H18" s="215"/>
      <c r="I18" s="215"/>
      <c r="J18" s="28"/>
      <c r="K18" s="29"/>
      <c r="L18" s="45"/>
      <c r="M18" s="29"/>
      <c r="N18" s="5"/>
      <c r="O18" s="27"/>
      <c r="P18" s="28"/>
      <c r="Q18" s="28"/>
      <c r="R18" s="28"/>
      <c r="S18" s="215" t="s">
        <v>61</v>
      </c>
      <c r="T18" s="215"/>
      <c r="U18" s="215"/>
      <c r="V18" s="215"/>
      <c r="W18" s="28"/>
      <c r="X18" s="29"/>
      <c r="Y18" s="45"/>
      <c r="Z18" s="29"/>
      <c r="AB18" s="27"/>
      <c r="AC18" s="28"/>
      <c r="AD18" s="28"/>
      <c r="AE18" s="28"/>
      <c r="AF18" s="215" t="s">
        <v>61</v>
      </c>
      <c r="AG18" s="215"/>
      <c r="AH18" s="215"/>
      <c r="AI18" s="215"/>
      <c r="AJ18" s="28"/>
      <c r="AK18" s="29"/>
      <c r="AL18" s="45"/>
      <c r="AM18" s="29"/>
      <c r="AO18" s="27"/>
      <c r="AP18" s="28"/>
      <c r="AQ18" s="28"/>
      <c r="AR18" s="28"/>
      <c r="AS18" s="215" t="s">
        <v>61</v>
      </c>
      <c r="AT18" s="215"/>
      <c r="AU18" s="215"/>
      <c r="AV18" s="215"/>
      <c r="AW18" s="28"/>
      <c r="AX18" s="29"/>
      <c r="AY18" s="45"/>
      <c r="AZ18" s="29"/>
      <c r="BB18" s="27"/>
      <c r="BC18" s="28"/>
      <c r="BD18" s="28"/>
      <c r="BE18" s="28"/>
      <c r="BF18" s="215" t="s">
        <v>61</v>
      </c>
      <c r="BG18" s="215"/>
      <c r="BH18" s="215"/>
      <c r="BI18" s="215"/>
      <c r="BJ18" s="28"/>
      <c r="BK18" s="29"/>
      <c r="BL18" s="45"/>
      <c r="BM18" s="29"/>
    </row>
    <row r="19" spans="1:65" x14ac:dyDescent="0.2">
      <c r="A19" s="6"/>
      <c r="B19" s="16"/>
      <c r="C19" s="18"/>
      <c r="D19" s="26"/>
      <c r="E19" s="26"/>
      <c r="F19" s="23" t="s">
        <v>57</v>
      </c>
      <c r="G19" s="23" t="s">
        <v>57</v>
      </c>
      <c r="H19" s="23" t="s">
        <v>60</v>
      </c>
      <c r="I19" s="23" t="s">
        <v>60</v>
      </c>
      <c r="J19" s="23" t="s">
        <v>67</v>
      </c>
      <c r="K19" s="34" t="s">
        <v>67</v>
      </c>
      <c r="L19" s="46" t="s">
        <v>67</v>
      </c>
      <c r="M19" s="34" t="s">
        <v>67</v>
      </c>
      <c r="N19" s="6"/>
      <c r="O19" s="16"/>
      <c r="P19" s="18"/>
      <c r="Q19" s="26"/>
      <c r="R19" s="26"/>
      <c r="S19" s="23" t="s">
        <v>57</v>
      </c>
      <c r="T19" s="23" t="s">
        <v>57</v>
      </c>
      <c r="U19" s="23" t="s">
        <v>60</v>
      </c>
      <c r="V19" s="23" t="s">
        <v>60</v>
      </c>
      <c r="W19" s="23" t="s">
        <v>67</v>
      </c>
      <c r="X19" s="34" t="s">
        <v>67</v>
      </c>
      <c r="Y19" s="46" t="s">
        <v>67</v>
      </c>
      <c r="Z19" s="34" t="s">
        <v>67</v>
      </c>
      <c r="AA19" s="6"/>
      <c r="AB19" s="16"/>
      <c r="AC19" s="18"/>
      <c r="AD19" s="26"/>
      <c r="AE19" s="26"/>
      <c r="AF19" s="23" t="s">
        <v>57</v>
      </c>
      <c r="AG19" s="23" t="s">
        <v>57</v>
      </c>
      <c r="AH19" s="23" t="s">
        <v>60</v>
      </c>
      <c r="AI19" s="23" t="s">
        <v>60</v>
      </c>
      <c r="AJ19" s="23" t="s">
        <v>67</v>
      </c>
      <c r="AK19" s="34" t="s">
        <v>67</v>
      </c>
      <c r="AL19" s="46" t="s">
        <v>67</v>
      </c>
      <c r="AM19" s="34" t="s">
        <v>67</v>
      </c>
      <c r="AO19" s="16"/>
      <c r="AP19" s="18"/>
      <c r="AQ19" s="26"/>
      <c r="AR19" s="26"/>
      <c r="AS19" s="23" t="s">
        <v>57</v>
      </c>
      <c r="AT19" s="23" t="s">
        <v>57</v>
      </c>
      <c r="AU19" s="23" t="s">
        <v>60</v>
      </c>
      <c r="AV19" s="23" t="s">
        <v>60</v>
      </c>
      <c r="AW19" s="23" t="s">
        <v>67</v>
      </c>
      <c r="AX19" s="34" t="s">
        <v>67</v>
      </c>
      <c r="AY19" s="46" t="s">
        <v>67</v>
      </c>
      <c r="AZ19" s="34" t="s">
        <v>67</v>
      </c>
      <c r="BA19" s="6"/>
      <c r="BB19" s="16"/>
      <c r="BC19" s="18"/>
      <c r="BD19" s="26"/>
      <c r="BE19" s="26"/>
      <c r="BF19" s="23" t="s">
        <v>57</v>
      </c>
      <c r="BG19" s="23" t="s">
        <v>57</v>
      </c>
      <c r="BH19" s="23" t="s">
        <v>60</v>
      </c>
      <c r="BI19" s="23" t="s">
        <v>60</v>
      </c>
      <c r="BJ19" s="23" t="s">
        <v>67</v>
      </c>
      <c r="BK19" s="34" t="s">
        <v>67</v>
      </c>
      <c r="BL19" s="46" t="s">
        <v>67</v>
      </c>
      <c r="BM19" s="34" t="s">
        <v>67</v>
      </c>
    </row>
    <row r="20" spans="1:65" x14ac:dyDescent="0.2">
      <c r="A20" s="6"/>
      <c r="B20" s="16"/>
      <c r="C20" s="18"/>
      <c r="D20" s="23" t="s">
        <v>6</v>
      </c>
      <c r="E20" s="23" t="s">
        <v>4</v>
      </c>
      <c r="F20" s="23" t="s">
        <v>58</v>
      </c>
      <c r="G20" s="23" t="s">
        <v>59</v>
      </c>
      <c r="H20" s="23" t="s">
        <v>58</v>
      </c>
      <c r="I20" s="23" t="s">
        <v>59</v>
      </c>
      <c r="J20" s="23" t="s">
        <v>62</v>
      </c>
      <c r="K20" s="34" t="s">
        <v>63</v>
      </c>
      <c r="L20" s="46" t="s">
        <v>68</v>
      </c>
      <c r="M20" s="34" t="s">
        <v>69</v>
      </c>
      <c r="N20" s="6"/>
      <c r="O20" s="16"/>
      <c r="P20" s="18"/>
      <c r="Q20" s="23" t="s">
        <v>6</v>
      </c>
      <c r="R20" s="23" t="s">
        <v>4</v>
      </c>
      <c r="S20" s="23" t="s">
        <v>58</v>
      </c>
      <c r="T20" s="23" t="s">
        <v>59</v>
      </c>
      <c r="U20" s="23" t="s">
        <v>58</v>
      </c>
      <c r="V20" s="23" t="s">
        <v>59</v>
      </c>
      <c r="W20" s="23" t="s">
        <v>62</v>
      </c>
      <c r="X20" s="34" t="s">
        <v>63</v>
      </c>
      <c r="Y20" s="46" t="s">
        <v>68</v>
      </c>
      <c r="Z20" s="34" t="s">
        <v>69</v>
      </c>
      <c r="AA20" s="6"/>
      <c r="AB20" s="16"/>
      <c r="AC20" s="18"/>
      <c r="AD20" s="23" t="s">
        <v>6</v>
      </c>
      <c r="AE20" s="23" t="s">
        <v>4</v>
      </c>
      <c r="AF20" s="23" t="s">
        <v>58</v>
      </c>
      <c r="AG20" s="23" t="s">
        <v>59</v>
      </c>
      <c r="AH20" s="23" t="s">
        <v>58</v>
      </c>
      <c r="AI20" s="23" t="s">
        <v>59</v>
      </c>
      <c r="AJ20" s="23" t="s">
        <v>62</v>
      </c>
      <c r="AK20" s="34" t="s">
        <v>63</v>
      </c>
      <c r="AL20" s="46" t="s">
        <v>68</v>
      </c>
      <c r="AM20" s="34" t="s">
        <v>69</v>
      </c>
      <c r="AO20" s="16"/>
      <c r="AP20" s="18"/>
      <c r="AQ20" s="23" t="s">
        <v>6</v>
      </c>
      <c r="AR20" s="23" t="s">
        <v>4</v>
      </c>
      <c r="AS20" s="23" t="s">
        <v>58</v>
      </c>
      <c r="AT20" s="23" t="s">
        <v>59</v>
      </c>
      <c r="AU20" s="23" t="s">
        <v>58</v>
      </c>
      <c r="AV20" s="23" t="s">
        <v>59</v>
      </c>
      <c r="AW20" s="23" t="s">
        <v>62</v>
      </c>
      <c r="AX20" s="34" t="s">
        <v>63</v>
      </c>
      <c r="AY20" s="46" t="s">
        <v>68</v>
      </c>
      <c r="AZ20" s="34" t="s">
        <v>69</v>
      </c>
      <c r="BA20" s="6"/>
      <c r="BB20" s="16"/>
      <c r="BC20" s="18"/>
      <c r="BD20" s="23" t="s">
        <v>6</v>
      </c>
      <c r="BE20" s="23" t="s">
        <v>4</v>
      </c>
      <c r="BF20" s="23" t="s">
        <v>58</v>
      </c>
      <c r="BG20" s="23" t="s">
        <v>59</v>
      </c>
      <c r="BH20" s="23" t="s">
        <v>58</v>
      </c>
      <c r="BI20" s="23" t="s">
        <v>59</v>
      </c>
      <c r="BJ20" s="23" t="s">
        <v>62</v>
      </c>
      <c r="BK20" s="34" t="s">
        <v>63</v>
      </c>
      <c r="BL20" s="46" t="s">
        <v>68</v>
      </c>
      <c r="BM20" s="34" t="s">
        <v>69</v>
      </c>
    </row>
    <row r="21" spans="1:65" x14ac:dyDescent="0.2">
      <c r="A21" s="6"/>
      <c r="B21" s="7" t="s">
        <v>1</v>
      </c>
      <c r="C21" s="9" t="s">
        <v>2</v>
      </c>
      <c r="D21" s="9" t="s">
        <v>7</v>
      </c>
      <c r="E21" s="9" t="s">
        <v>5</v>
      </c>
      <c r="F21" s="10" t="s">
        <v>64</v>
      </c>
      <c r="G21" s="10" t="s">
        <v>64</v>
      </c>
      <c r="H21" s="10" t="s">
        <v>65</v>
      </c>
      <c r="I21" s="10" t="s">
        <v>65</v>
      </c>
      <c r="J21" s="9" t="s">
        <v>66</v>
      </c>
      <c r="K21" s="35" t="s">
        <v>66</v>
      </c>
      <c r="L21" s="47" t="s">
        <v>64</v>
      </c>
      <c r="M21" s="48" t="s">
        <v>70</v>
      </c>
      <c r="N21" s="6"/>
      <c r="O21" s="7" t="s">
        <v>1</v>
      </c>
      <c r="P21" s="9" t="s">
        <v>2</v>
      </c>
      <c r="Q21" s="9" t="s">
        <v>7</v>
      </c>
      <c r="R21" s="9" t="s">
        <v>5</v>
      </c>
      <c r="S21" s="10" t="s">
        <v>64</v>
      </c>
      <c r="T21" s="10" t="s">
        <v>64</v>
      </c>
      <c r="U21" s="10" t="s">
        <v>65</v>
      </c>
      <c r="V21" s="10" t="s">
        <v>65</v>
      </c>
      <c r="W21" s="9" t="s">
        <v>66</v>
      </c>
      <c r="X21" s="35" t="s">
        <v>66</v>
      </c>
      <c r="Y21" s="47" t="s">
        <v>64</v>
      </c>
      <c r="Z21" s="48" t="s">
        <v>70</v>
      </c>
      <c r="AA21" s="6"/>
      <c r="AB21" s="7" t="s">
        <v>1</v>
      </c>
      <c r="AC21" s="9" t="s">
        <v>2</v>
      </c>
      <c r="AD21" s="9" t="s">
        <v>7</v>
      </c>
      <c r="AE21" s="9" t="s">
        <v>5</v>
      </c>
      <c r="AF21" s="10" t="s">
        <v>64</v>
      </c>
      <c r="AG21" s="10" t="s">
        <v>64</v>
      </c>
      <c r="AH21" s="10" t="s">
        <v>65</v>
      </c>
      <c r="AI21" s="10" t="s">
        <v>65</v>
      </c>
      <c r="AJ21" s="9" t="s">
        <v>66</v>
      </c>
      <c r="AK21" s="35" t="s">
        <v>66</v>
      </c>
      <c r="AL21" s="47" t="s">
        <v>64</v>
      </c>
      <c r="AM21" s="48" t="s">
        <v>70</v>
      </c>
      <c r="AO21" s="7" t="s">
        <v>1</v>
      </c>
      <c r="AP21" s="9" t="s">
        <v>2</v>
      </c>
      <c r="AQ21" s="9" t="s">
        <v>7</v>
      </c>
      <c r="AR21" s="9" t="s">
        <v>5</v>
      </c>
      <c r="AS21" s="10" t="s">
        <v>64</v>
      </c>
      <c r="AT21" s="10" t="s">
        <v>64</v>
      </c>
      <c r="AU21" s="10" t="s">
        <v>65</v>
      </c>
      <c r="AV21" s="10" t="s">
        <v>65</v>
      </c>
      <c r="AW21" s="9" t="s">
        <v>66</v>
      </c>
      <c r="AX21" s="35" t="s">
        <v>66</v>
      </c>
      <c r="AY21" s="47" t="s">
        <v>64</v>
      </c>
      <c r="AZ21" s="48" t="s">
        <v>70</v>
      </c>
      <c r="BA21" s="6"/>
      <c r="BB21" s="7" t="s">
        <v>1</v>
      </c>
      <c r="BC21" s="9" t="s">
        <v>2</v>
      </c>
      <c r="BD21" s="9" t="s">
        <v>7</v>
      </c>
      <c r="BE21" s="9" t="s">
        <v>5</v>
      </c>
      <c r="BF21" s="10" t="s">
        <v>64</v>
      </c>
      <c r="BG21" s="10" t="s">
        <v>64</v>
      </c>
      <c r="BH21" s="10" t="s">
        <v>65</v>
      </c>
      <c r="BI21" s="10" t="s">
        <v>65</v>
      </c>
      <c r="BJ21" s="9" t="s">
        <v>66</v>
      </c>
      <c r="BK21" s="35" t="s">
        <v>66</v>
      </c>
      <c r="BL21" s="47" t="s">
        <v>64</v>
      </c>
      <c r="BM21" s="48" t="s">
        <v>70</v>
      </c>
    </row>
    <row r="22" spans="1:65" x14ac:dyDescent="0.2">
      <c r="A22" s="6"/>
      <c r="B22" s="8" t="s">
        <v>3</v>
      </c>
      <c r="C22" s="15"/>
      <c r="D22" s="20"/>
      <c r="E22" s="21"/>
      <c r="F22" s="21"/>
      <c r="G22" s="21"/>
      <c r="H22" s="21"/>
      <c r="I22" s="21"/>
      <c r="J22" s="21"/>
      <c r="K22" s="22"/>
      <c r="L22" s="44"/>
      <c r="M22" s="22"/>
      <c r="N22" s="6"/>
      <c r="O22" s="8" t="s">
        <v>3</v>
      </c>
      <c r="P22" s="15"/>
      <c r="Q22" s="20"/>
      <c r="R22" s="21"/>
      <c r="S22" s="21"/>
      <c r="T22" s="21"/>
      <c r="U22" s="21"/>
      <c r="V22" s="21"/>
      <c r="W22" s="21"/>
      <c r="X22" s="22"/>
      <c r="Y22" s="44"/>
      <c r="Z22" s="22"/>
      <c r="AA22" s="6"/>
      <c r="AB22" s="8" t="s">
        <v>3</v>
      </c>
      <c r="AC22" s="15"/>
      <c r="AD22" s="20"/>
      <c r="AE22" s="21"/>
      <c r="AF22" s="21"/>
      <c r="AG22" s="21"/>
      <c r="AH22" s="21"/>
      <c r="AI22" s="21"/>
      <c r="AJ22" s="21"/>
      <c r="AK22" s="22"/>
      <c r="AL22" s="44"/>
      <c r="AM22" s="22"/>
      <c r="AO22" s="8" t="s">
        <v>3</v>
      </c>
      <c r="AP22" s="15"/>
      <c r="AQ22" s="20"/>
      <c r="AR22" s="21"/>
      <c r="AS22" s="21"/>
      <c r="AT22" s="21"/>
      <c r="AU22" s="21"/>
      <c r="AV22" s="21"/>
      <c r="AW22" s="21"/>
      <c r="AX22" s="22"/>
      <c r="AY22" s="44"/>
      <c r="AZ22" s="22"/>
      <c r="BA22" s="6"/>
      <c r="BB22" s="8" t="s">
        <v>3</v>
      </c>
      <c r="BC22" s="15"/>
      <c r="BD22" s="20"/>
      <c r="BE22" s="21"/>
      <c r="BF22" s="21"/>
      <c r="BG22" s="21"/>
      <c r="BH22" s="21"/>
      <c r="BI22" s="21"/>
      <c r="BJ22" s="21"/>
      <c r="BK22" s="22"/>
      <c r="BL22" s="44"/>
      <c r="BM22" s="22"/>
    </row>
    <row r="23" spans="1:65" x14ac:dyDescent="0.2">
      <c r="A23" s="6"/>
      <c r="B23" s="16">
        <v>1</v>
      </c>
      <c r="C23" s="17" t="s">
        <v>22</v>
      </c>
      <c r="D23" s="18">
        <v>5293</v>
      </c>
      <c r="E23" s="18">
        <v>1768</v>
      </c>
      <c r="F23" s="30">
        <v>54.786310674480056</v>
      </c>
      <c r="G23" s="30">
        <v>44.094894635240252</v>
      </c>
      <c r="H23" s="30">
        <v>385.8959144904893</v>
      </c>
      <c r="I23" s="30">
        <v>1259.3248448122624</v>
      </c>
      <c r="J23" s="32">
        <f>(G23-F23)/F23</f>
        <v>-0.19514758171551713</v>
      </c>
      <c r="K23" s="36">
        <f t="shared" ref="K23:K26" si="10">(I23-H23)/H23</f>
        <v>2.2633795734142179</v>
      </c>
      <c r="L23" s="49">
        <f>kWh_in_MMBtu*(I23-H23)*Elec_source_E+(G23-F23)*Gas_source_E</f>
        <v>-2.3028327664561221</v>
      </c>
      <c r="M23" s="50">
        <f>(I23-H23)*Elec_emissions/1000+(G23-F23)*Gas_emissions</f>
        <v>-301.672493080393</v>
      </c>
      <c r="N23" s="6"/>
      <c r="O23" s="16">
        <v>1</v>
      </c>
      <c r="P23" s="17" t="s">
        <v>22</v>
      </c>
      <c r="Q23" s="18">
        <v>3777</v>
      </c>
      <c r="R23" s="18">
        <v>1231</v>
      </c>
      <c r="S23" s="30">
        <v>54.038281823851591</v>
      </c>
      <c r="T23" s="30">
        <v>43.955979229777036</v>
      </c>
      <c r="U23" s="30">
        <v>377.53363048855527</v>
      </c>
      <c r="V23" s="30">
        <v>1148.3519560441571</v>
      </c>
      <c r="W23" s="32">
        <f>(T23-S23)/S23</f>
        <v>-0.18657703860644206</v>
      </c>
      <c r="X23" s="36">
        <f t="shared" ref="X23:X26" si="11">(V23-U23)/U23</f>
        <v>2.0417209575690207</v>
      </c>
      <c r="Y23" s="49">
        <f>kWh_in_MMBtu*(V23-U23)*Elec_source_E+(T23-S23)*Gas_source_E</f>
        <v>-2.7374342173411872</v>
      </c>
      <c r="Z23" s="50">
        <f>(V23-U23)*Elec_emissions/1000+(T23-S23)*Gas_emissions</f>
        <v>-361.32863597111464</v>
      </c>
      <c r="AA23" s="6"/>
      <c r="AB23" s="16">
        <v>1</v>
      </c>
      <c r="AC23" s="17" t="s">
        <v>22</v>
      </c>
      <c r="AD23" s="18">
        <v>1337</v>
      </c>
      <c r="AE23" s="18">
        <v>467</v>
      </c>
      <c r="AF23" s="30">
        <v>46.61963879588842</v>
      </c>
      <c r="AG23" s="30">
        <v>35.147639597839984</v>
      </c>
      <c r="AH23" s="30">
        <v>346.09936495754596</v>
      </c>
      <c r="AI23" s="30">
        <v>1553.9981621193551</v>
      </c>
      <c r="AJ23" s="32">
        <f>(AG23-AF23)/AF23</f>
        <v>-0.24607653543339336</v>
      </c>
      <c r="AK23" s="36">
        <f t="shared" ref="AK23:AK26" si="12">(AI23-AH23)/AH23</f>
        <v>3.4900347110142063</v>
      </c>
      <c r="AL23" s="49">
        <f>kWh_in_MMBtu*(AI23-AH23)*Elec_source_E+(AG23-AF23)*Gas_source_E</f>
        <v>0.42712025744958027</v>
      </c>
      <c r="AM23" s="50">
        <f>(AI23-AH23)*Elec_emissions/1000+(AG23-AF23)*Gas_emissions</f>
        <v>69.900968960150294</v>
      </c>
      <c r="AO23" s="16">
        <v>1</v>
      </c>
      <c r="AP23" s="17" t="s">
        <v>22</v>
      </c>
      <c r="AQ23" s="18">
        <v>133</v>
      </c>
      <c r="AR23" s="18">
        <v>57</v>
      </c>
      <c r="AS23" s="30">
        <v>124.22783799107981</v>
      </c>
      <c r="AT23" s="30">
        <v>107.14112442414199</v>
      </c>
      <c r="AU23" s="30">
        <v>809.84864127810602</v>
      </c>
      <c r="AV23" s="30">
        <v>1380.2411184171967</v>
      </c>
      <c r="AW23" s="32">
        <f>(AT23-AS23)/AS23</f>
        <v>-0.13754335455926336</v>
      </c>
      <c r="AX23" s="36">
        <f t="shared" ref="AX23:AX26" si="13">(AV23-AU23)/AU23</f>
        <v>0.70431985443464507</v>
      </c>
      <c r="AY23" s="49">
        <f>kWh_in_MMBtu*(AV23-AU23)*Elec_source_E+(AT23-AS23)*Gas_source_E</f>
        <v>-12.517973909489022</v>
      </c>
      <c r="AZ23" s="50">
        <f>(AV23-AU23)*Elec_emissions/1000+(AT23-AS23)*Gas_emissions</f>
        <v>-1682.396232579621</v>
      </c>
      <c r="BA23" s="6"/>
      <c r="BB23" s="16">
        <v>1</v>
      </c>
      <c r="BC23" s="17" t="s">
        <v>22</v>
      </c>
      <c r="BD23" s="18">
        <v>46</v>
      </c>
      <c r="BE23" s="18">
        <v>13</v>
      </c>
      <c r="BF23" s="30">
        <v>114.51648185753008</v>
      </c>
      <c r="BG23" s="30">
        <v>102.22857683706752</v>
      </c>
      <c r="BH23" s="30">
        <v>748.48474613450992</v>
      </c>
      <c r="BI23" s="30">
        <v>651.86017524634372</v>
      </c>
      <c r="BJ23" s="32">
        <f>(BG23-BF23)/BF23</f>
        <v>-0.10730250197303423</v>
      </c>
      <c r="BK23" s="36">
        <f t="shared" ref="BK23:BK26" si="14">(BI23-BH23)/BH23</f>
        <v>-0.12909357390003756</v>
      </c>
      <c r="BL23" s="49">
        <f>kWh_in_MMBtu*(BI23-BH23)*Elec_source_E+(BG23-BF23)*Gas_source_E</f>
        <v>-14.428265918108066</v>
      </c>
      <c r="BM23" s="50">
        <f>(BI23-BH23)*Elec_emissions/1000+(BG23-BF23)*Gas_emissions</f>
        <v>-1946.8141640793899</v>
      </c>
    </row>
    <row r="24" spans="1:65" x14ac:dyDescent="0.2">
      <c r="A24" s="6"/>
      <c r="B24" s="16">
        <v>2</v>
      </c>
      <c r="C24" s="17" t="s">
        <v>23</v>
      </c>
      <c r="D24" s="18">
        <v>5299</v>
      </c>
      <c r="E24" s="18">
        <v>2108</v>
      </c>
      <c r="F24" s="30">
        <v>53.513418157767667</v>
      </c>
      <c r="G24" s="31">
        <v>43.606124137396407</v>
      </c>
      <c r="H24" s="31">
        <v>381.17755611493192</v>
      </c>
      <c r="I24" s="30">
        <v>1096.064887864912</v>
      </c>
      <c r="J24" s="37">
        <f t="shared" ref="J24:J26" si="15">(G24-F24)/F24</f>
        <v>-0.18513663229589794</v>
      </c>
      <c r="K24" s="38">
        <f t="shared" si="10"/>
        <v>1.8754706836265791</v>
      </c>
      <c r="L24" s="49">
        <f>kWh_in_MMBtu*(I24-H24)*Elec_source_E+(G24-F24)*Gas_source_E</f>
        <v>-3.1454644450258344</v>
      </c>
      <c r="M24" s="50">
        <f>(I24-H24)*Elec_emissions/1000+(G24-F24)*Gas_emissions</f>
        <v>-416.92604063010458</v>
      </c>
      <c r="N24" s="6"/>
      <c r="O24" s="16">
        <v>2</v>
      </c>
      <c r="P24" s="17" t="s">
        <v>23</v>
      </c>
      <c r="Q24" s="18">
        <v>3779</v>
      </c>
      <c r="R24" s="18">
        <v>1445</v>
      </c>
      <c r="S24" s="30">
        <v>53.018483433061121</v>
      </c>
      <c r="T24" s="31">
        <v>43.515842102969266</v>
      </c>
      <c r="U24" s="31">
        <v>375.08143712111035</v>
      </c>
      <c r="V24" s="30">
        <v>1013.5875979561188</v>
      </c>
      <c r="W24" s="37">
        <f t="shared" ref="W24:W26" si="16">(T24-S24)/S24</f>
        <v>-0.17923261313367225</v>
      </c>
      <c r="X24" s="38">
        <f t="shared" si="11"/>
        <v>1.7023134115507843</v>
      </c>
      <c r="Y24" s="49">
        <f>kWh_in_MMBtu*(V24-U24)*Elec_source_E+(T24-S24)*Gas_source_E</f>
        <v>-3.5221193859088062</v>
      </c>
      <c r="Z24" s="50">
        <f>(V24-U24)*Elec_emissions/1000+(T24-S24)*Gas_emissions</f>
        <v>-468.50031766940049</v>
      </c>
      <c r="AA24" s="6"/>
      <c r="AB24" s="16">
        <v>2</v>
      </c>
      <c r="AC24" s="17" t="s">
        <v>23</v>
      </c>
      <c r="AD24" s="18">
        <v>1341</v>
      </c>
      <c r="AE24" s="18">
        <v>587</v>
      </c>
      <c r="AF24" s="30">
        <v>45.949852062602766</v>
      </c>
      <c r="AG24" s="31">
        <v>35.98787365346471</v>
      </c>
      <c r="AH24" s="31">
        <v>342.81100327955659</v>
      </c>
      <c r="AI24" s="30">
        <v>1286.6438454790984</v>
      </c>
      <c r="AJ24" s="37">
        <f t="shared" ref="AJ24:AJ26" si="17">(AG24-AF24)/AF24</f>
        <v>-0.21680109863173677</v>
      </c>
      <c r="AK24" s="38">
        <f t="shared" si="12"/>
        <v>2.7532163004402226</v>
      </c>
      <c r="AL24" s="49">
        <f>kWh_in_MMBtu*(AI24-AH24)*Elec_source_E+(AG24-AF24)*Gas_source_E</f>
        <v>-0.75401109442304026</v>
      </c>
      <c r="AM24" s="50">
        <f>(AI24-AH24)*Elec_emissions/1000+(AG24-AF24)*Gas_emissions</f>
        <v>-92.077873585160432</v>
      </c>
      <c r="AO24" s="16">
        <v>2</v>
      </c>
      <c r="AP24" s="17" t="s">
        <v>23</v>
      </c>
      <c r="AQ24" s="18">
        <v>133</v>
      </c>
      <c r="AR24" s="18">
        <v>60</v>
      </c>
      <c r="AS24" s="30">
        <v>121.43619650433753</v>
      </c>
      <c r="AT24" s="31">
        <v>102.96816064530384</v>
      </c>
      <c r="AU24" s="31">
        <v>793.64740127963819</v>
      </c>
      <c r="AV24" s="30">
        <v>1323.1956040862128</v>
      </c>
      <c r="AW24" s="37">
        <f t="shared" ref="AW24:AW26" si="18">(AT24-AS24)/AS24</f>
        <v>-0.15208015724021823</v>
      </c>
      <c r="AX24" s="38">
        <f t="shared" si="13"/>
        <v>0.66723358755129425</v>
      </c>
      <c r="AY24" s="49">
        <f>kWh_in_MMBtu*(AV24-AU24)*Elec_source_E+(AT24-AS24)*Gas_source_E</f>
        <v>-14.460888424811632</v>
      </c>
      <c r="AZ24" s="50">
        <f>(AV24-AU24)*Elec_emissions/1000+(AT24-AS24)*Gas_emissions</f>
        <v>-1944.8381843971933</v>
      </c>
      <c r="BA24" s="6"/>
      <c r="BB24" s="16">
        <v>2</v>
      </c>
      <c r="BC24" s="17" t="s">
        <v>23</v>
      </c>
      <c r="BD24" s="18">
        <v>46</v>
      </c>
      <c r="BE24" s="18">
        <v>16</v>
      </c>
      <c r="BF24" s="30">
        <v>120.99012279954063</v>
      </c>
      <c r="BG24" s="31">
        <v>108.64664809618858</v>
      </c>
      <c r="BH24" s="31">
        <v>792.54429052472153</v>
      </c>
      <c r="BI24" s="30">
        <v>701.18943945227204</v>
      </c>
      <c r="BJ24" s="37">
        <f t="shared" ref="BJ24:BJ26" si="19">(BG24-BF24)/BF24</f>
        <v>-0.1020205155407852</v>
      </c>
      <c r="BK24" s="38">
        <f t="shared" si="14"/>
        <v>-0.11526781804454864</v>
      </c>
      <c r="BL24" s="49">
        <f>kWh_in_MMBtu*(BI24-BH24)*Elec_source_E+(BG24-BF24)*Gas_source_E</f>
        <v>-14.432419972565553</v>
      </c>
      <c r="BM24" s="50">
        <f>(BI24-BH24)*Elec_emissions/1000+(BG24-BF24)*Gas_emissions</f>
        <v>-1947.3207348520921</v>
      </c>
    </row>
    <row r="25" spans="1:65" x14ac:dyDescent="0.2">
      <c r="A25" s="6"/>
      <c r="B25" s="16">
        <v>3</v>
      </c>
      <c r="C25" s="17" t="s">
        <v>24</v>
      </c>
      <c r="D25" s="18">
        <v>5299</v>
      </c>
      <c r="E25" s="18">
        <v>3176</v>
      </c>
      <c r="F25" s="30">
        <v>50.824379162033161</v>
      </c>
      <c r="G25" s="31">
        <v>42.474790513620981</v>
      </c>
      <c r="H25" s="31">
        <v>371.64400771012686</v>
      </c>
      <c r="I25" s="30">
        <v>901.98722973238591</v>
      </c>
      <c r="J25" s="37">
        <f t="shared" si="15"/>
        <v>-0.16428314100587169</v>
      </c>
      <c r="K25" s="38">
        <f t="shared" si="10"/>
        <v>1.4270194353191714</v>
      </c>
      <c r="L25" s="49">
        <f>kWh_in_MMBtu*(I25-H25)*Elec_source_E+(G25-F25)*Gas_source_E</f>
        <v>-3.4232695982029133</v>
      </c>
      <c r="M25" s="50">
        <f>(I25-H25)*Elec_emissions/1000+(G25-F25)*Gas_emissions</f>
        <v>-456.27048649622566</v>
      </c>
      <c r="N25" s="6"/>
      <c r="O25" s="16">
        <v>3</v>
      </c>
      <c r="P25" s="17" t="s">
        <v>24</v>
      </c>
      <c r="Q25" s="18">
        <v>3779</v>
      </c>
      <c r="R25" s="18">
        <v>2043</v>
      </c>
      <c r="S25" s="30">
        <v>51.224892719760007</v>
      </c>
      <c r="T25" s="31">
        <v>42.937128135376994</v>
      </c>
      <c r="U25" s="31">
        <v>370.71495542782253</v>
      </c>
      <c r="V25" s="30">
        <v>833.9364889821527</v>
      </c>
      <c r="W25" s="37">
        <f t="shared" si="16"/>
        <v>-0.16179174117012854</v>
      </c>
      <c r="X25" s="38">
        <f t="shared" si="11"/>
        <v>1.249535598097872</v>
      </c>
      <c r="Y25" s="49">
        <f>kWh_in_MMBtu*(V25-U25)*Elec_source_E+(T25-S25)*Gas_source_E</f>
        <v>-4.0744769885400069</v>
      </c>
      <c r="Z25" s="50">
        <f>(V25-U25)*Elec_emissions/1000+(T25-S25)*Gas_emissions</f>
        <v>-544.77728411630676</v>
      </c>
      <c r="AA25" s="6"/>
      <c r="AB25" s="16">
        <v>3</v>
      </c>
      <c r="AC25" s="17" t="s">
        <v>24</v>
      </c>
      <c r="AD25" s="18">
        <v>1341</v>
      </c>
      <c r="AE25" s="18">
        <v>1015</v>
      </c>
      <c r="AF25" s="30">
        <v>43.232620183568066</v>
      </c>
      <c r="AG25" s="31">
        <v>35.420455291435701</v>
      </c>
      <c r="AH25" s="31">
        <v>332.40054373289831</v>
      </c>
      <c r="AI25" s="30">
        <v>1033.4403023950874</v>
      </c>
      <c r="AJ25" s="37">
        <f t="shared" si="17"/>
        <v>-0.1807007037501194</v>
      </c>
      <c r="AK25" s="38">
        <f t="shared" si="12"/>
        <v>2.1090210948196049</v>
      </c>
      <c r="AL25" s="49">
        <f>kWh_in_MMBtu*(AI25-AH25)*Elec_source_E+(AG25-AF25)*Gas_source_E</f>
        <v>-1.0100239195385292</v>
      </c>
      <c r="AM25" s="50">
        <f>(AI25-AH25)*Elec_emissions/1000+(AG25-AF25)*Gas_emissions</f>
        <v>-129.07643004863473</v>
      </c>
      <c r="AO25" s="16">
        <v>3</v>
      </c>
      <c r="AP25" s="17" t="s">
        <v>24</v>
      </c>
      <c r="AQ25" s="18">
        <v>133</v>
      </c>
      <c r="AR25" s="18">
        <v>81</v>
      </c>
      <c r="AS25" s="30">
        <v>111.39362016095896</v>
      </c>
      <c r="AT25" s="31">
        <v>94.754192521797094</v>
      </c>
      <c r="AU25" s="31">
        <v>741.0224808039311</v>
      </c>
      <c r="AV25" s="30">
        <v>1098.3546898579907</v>
      </c>
      <c r="AW25" s="37">
        <f t="shared" si="18"/>
        <v>-0.14937505052011607</v>
      </c>
      <c r="AX25" s="38">
        <f t="shared" si="13"/>
        <v>0.48221507216136267</v>
      </c>
      <c r="AY25" s="49">
        <f>kWh_in_MMBtu*(AV25-AU25)*Elec_source_E+(AT25-AS25)*Gas_source_E</f>
        <v>-14.311426349583964</v>
      </c>
      <c r="AZ25" s="50">
        <f>(AV25-AU25)*Elec_emissions/1000+(AT25-AS25)*Gas_emissions</f>
        <v>-1926.4348309921916</v>
      </c>
      <c r="BA25" s="6"/>
      <c r="BB25" s="16">
        <v>3</v>
      </c>
      <c r="BC25" s="17" t="s">
        <v>24</v>
      </c>
      <c r="BD25" s="18">
        <v>46</v>
      </c>
      <c r="BE25" s="18">
        <v>37</v>
      </c>
      <c r="BF25" s="30">
        <v>104.37242358887966</v>
      </c>
      <c r="BG25" s="31">
        <v>96.014329070598961</v>
      </c>
      <c r="BH25" s="31">
        <v>690.84707335968858</v>
      </c>
      <c r="BI25" s="30">
        <v>623.52859000012381</v>
      </c>
      <c r="BJ25" s="37">
        <f t="shared" si="19"/>
        <v>-8.0079528968331884E-2</v>
      </c>
      <c r="BK25" s="38">
        <f t="shared" si="14"/>
        <v>-9.7443393705332365E-2</v>
      </c>
      <c r="BL25" s="49">
        <f>kWh_in_MMBtu*(BI25-BH25)*Elec_source_E+(BG25-BF25)*Gas_source_E</f>
        <v>-9.8310255042596868</v>
      </c>
      <c r="BM25" s="50">
        <f>(BI25-BH25)*Elec_emissions/1000+(BG25-BF25)*Gas_emissions</f>
        <v>-1326.5209689920694</v>
      </c>
    </row>
    <row r="26" spans="1:65" x14ac:dyDescent="0.2">
      <c r="A26" s="6"/>
      <c r="B26" s="19">
        <v>4</v>
      </c>
      <c r="C26" s="14" t="s">
        <v>25</v>
      </c>
      <c r="D26" s="13">
        <v>5299</v>
      </c>
      <c r="E26" s="13">
        <v>5259</v>
      </c>
      <c r="F26" s="39">
        <v>49.003616687846879</v>
      </c>
      <c r="G26" s="40">
        <v>41.666374662826833</v>
      </c>
      <c r="H26" s="40">
        <v>361.66450147678887</v>
      </c>
      <c r="I26" s="39">
        <v>810.69223949953255</v>
      </c>
      <c r="J26" s="41">
        <f t="shared" si="15"/>
        <v>-0.14972858170363812</v>
      </c>
      <c r="K26" s="42">
        <f t="shared" si="10"/>
        <v>1.2415587822117555</v>
      </c>
      <c r="L26" s="51">
        <f>kWh_in_MMBtu*(I26-H26)*Elec_source_E+(G26-F26)*Gas_source_E</f>
        <v>-3.1903642332765889</v>
      </c>
      <c r="M26" s="52">
        <f>(I26-H26)*Elec_emissions/1000+(G26-F26)*Gas_emissions</f>
        <v>-425.68824659287748</v>
      </c>
      <c r="N26" s="6"/>
      <c r="O26" s="19">
        <v>4</v>
      </c>
      <c r="P26" s="14" t="s">
        <v>25</v>
      </c>
      <c r="Q26" s="13">
        <v>3779</v>
      </c>
      <c r="R26" s="13">
        <v>3749</v>
      </c>
      <c r="S26" s="39">
        <v>48.79230121405827</v>
      </c>
      <c r="T26" s="40">
        <v>42.132519466792026</v>
      </c>
      <c r="U26" s="40">
        <v>358.8120733732315</v>
      </c>
      <c r="V26" s="39">
        <v>708.8974199157625</v>
      </c>
      <c r="W26" s="41">
        <f t="shared" si="16"/>
        <v>-0.13649247077010987</v>
      </c>
      <c r="X26" s="42">
        <f t="shared" si="11"/>
        <v>0.97567883725689719</v>
      </c>
      <c r="Y26" s="51">
        <f>kWh_in_MMBtu*(V26-U26)*Elec_source_E+(T26-S26)*Gas_source_E</f>
        <v>-3.5111962467041073</v>
      </c>
      <c r="Z26" s="52">
        <f>(V26-U26)*Elec_emissions/1000+(T26-S26)*Gas_emissions</f>
        <v>-469.96382297529777</v>
      </c>
      <c r="AA26" s="6"/>
      <c r="AB26" s="19">
        <v>4</v>
      </c>
      <c r="AC26" s="14" t="s">
        <v>25</v>
      </c>
      <c r="AD26" s="13">
        <v>1341</v>
      </c>
      <c r="AE26" s="13">
        <v>1333</v>
      </c>
      <c r="AF26" s="39">
        <v>41.937362976765421</v>
      </c>
      <c r="AG26" s="40">
        <v>33.565570579643953</v>
      </c>
      <c r="AH26" s="40">
        <v>324.29660946679758</v>
      </c>
      <c r="AI26" s="39">
        <v>1079.8105417930994</v>
      </c>
      <c r="AJ26" s="41">
        <f t="shared" si="17"/>
        <v>-0.19962610433468828</v>
      </c>
      <c r="AK26" s="42">
        <f t="shared" si="12"/>
        <v>2.3297003738907534</v>
      </c>
      <c r="AL26" s="51">
        <f>kWh_in_MMBtu*(AI26-AH26)*Elec_source_E+(AG26-AF26)*Gas_source_E</f>
        <v>-1.0368248442197849</v>
      </c>
      <c r="AM26" s="52">
        <f>(AI26-AH26)*Elec_emissions/1000+(AG26-AF26)*Gas_emissions</f>
        <v>-132.13622477441277</v>
      </c>
      <c r="AO26" s="19">
        <v>4</v>
      </c>
      <c r="AP26" s="14" t="s">
        <v>25</v>
      </c>
      <c r="AQ26" s="13">
        <v>133</v>
      </c>
      <c r="AR26" s="13">
        <v>131</v>
      </c>
      <c r="AS26" s="39">
        <v>109.46564942773607</v>
      </c>
      <c r="AT26" s="40">
        <v>94.288842930968471</v>
      </c>
      <c r="AU26" s="40">
        <v>719.28834966822296</v>
      </c>
      <c r="AV26" s="39">
        <v>1042.4062388747814</v>
      </c>
      <c r="AW26" s="41">
        <f t="shared" si="18"/>
        <v>-0.13864446587681911</v>
      </c>
      <c r="AX26" s="42">
        <f t="shared" si="13"/>
        <v>0.44921885549181895</v>
      </c>
      <c r="AY26" s="51">
        <f>kWh_in_MMBtu*(AV26-AU26)*Elec_source_E+(AT26-AS26)*Gas_source_E</f>
        <v>-13.08346313501661</v>
      </c>
      <c r="AZ26" s="52">
        <f>(AV26-AU26)*Elec_emissions/1000+(AT26-AS26)*Gas_emissions</f>
        <v>-1761.1771441185008</v>
      </c>
      <c r="BA26" s="6"/>
      <c r="BB26" s="19">
        <v>4</v>
      </c>
      <c r="BC26" s="14" t="s">
        <v>25</v>
      </c>
      <c r="BD26" s="13">
        <v>46</v>
      </c>
      <c r="BE26" s="13">
        <v>46</v>
      </c>
      <c r="BF26" s="39">
        <v>98.808217104796057</v>
      </c>
      <c r="BG26" s="40">
        <v>88.563149221328018</v>
      </c>
      <c r="BH26" s="40">
        <v>658.54339053058629</v>
      </c>
      <c r="BI26" s="39">
        <v>648.50849480553825</v>
      </c>
      <c r="BJ26" s="41">
        <f t="shared" si="19"/>
        <v>-0.10368639556163749</v>
      </c>
      <c r="BK26" s="42">
        <f t="shared" si="14"/>
        <v>-1.5238017523739721E-2</v>
      </c>
      <c r="BL26" s="51">
        <f>kWh_in_MMBtu*(BI26-BH26)*Elec_source_E+(BG26-BF26)*Gas_source_E</f>
        <v>-11.274556214681724</v>
      </c>
      <c r="BM26" s="52">
        <f>(BI26-BH26)*Elec_emissions/1000+(BG26-BF26)*Gas_emissions</f>
        <v>-1520.6157172540215</v>
      </c>
    </row>
    <row r="32" spans="1:65" x14ac:dyDescent="0.2">
      <c r="B32" s="1" t="s">
        <v>17</v>
      </c>
      <c r="C32" s="2"/>
      <c r="D32" s="2"/>
      <c r="E32" s="2"/>
      <c r="F32" s="2"/>
      <c r="G32" s="2"/>
      <c r="H32" s="3" t="s">
        <v>33</v>
      </c>
      <c r="I32" s="2"/>
      <c r="J32" s="2"/>
      <c r="K32" s="2"/>
      <c r="L32" s="43"/>
      <c r="M32" s="43"/>
      <c r="O32" s="1" t="s">
        <v>18</v>
      </c>
      <c r="P32" s="2"/>
      <c r="Q32" s="2"/>
      <c r="R32" s="2"/>
      <c r="S32" s="2"/>
      <c r="T32" s="2"/>
      <c r="U32" s="3" t="s">
        <v>33</v>
      </c>
      <c r="V32" s="2"/>
      <c r="W32" s="2"/>
      <c r="X32" s="2"/>
      <c r="Y32" s="43"/>
      <c r="Z32" s="43"/>
      <c r="AB32" s="1" t="s">
        <v>14</v>
      </c>
      <c r="AC32" s="2"/>
      <c r="AD32" s="2"/>
      <c r="AE32" s="2"/>
      <c r="AF32" s="2"/>
      <c r="AG32" s="2"/>
      <c r="AH32" s="3" t="s">
        <v>33</v>
      </c>
      <c r="AI32" s="2"/>
      <c r="AJ32" s="2"/>
      <c r="AK32" s="2"/>
      <c r="AL32" s="43"/>
      <c r="AM32" s="43"/>
      <c r="AO32" s="1" t="s">
        <v>21</v>
      </c>
      <c r="AP32" s="2"/>
      <c r="AQ32" s="2"/>
      <c r="AR32" s="2"/>
      <c r="AS32" s="2"/>
      <c r="AT32" s="2"/>
      <c r="AU32" s="3" t="s">
        <v>33</v>
      </c>
      <c r="AV32" s="2"/>
      <c r="AW32" s="2"/>
      <c r="AX32" s="2"/>
      <c r="AY32" s="43"/>
      <c r="AZ32" s="43"/>
      <c r="BB32" s="1" t="s">
        <v>16</v>
      </c>
      <c r="BC32" s="2"/>
      <c r="BD32" s="2"/>
      <c r="BE32" s="2"/>
      <c r="BF32" s="2"/>
      <c r="BG32" s="2"/>
      <c r="BH32" s="3" t="s">
        <v>33</v>
      </c>
      <c r="BI32" s="2"/>
      <c r="BJ32" s="2"/>
      <c r="BK32" s="2"/>
      <c r="BL32" s="43"/>
      <c r="BM32" s="43"/>
    </row>
    <row r="33" spans="2:65" x14ac:dyDescent="0.2">
      <c r="B33" s="27"/>
      <c r="C33" s="28"/>
      <c r="D33" s="28"/>
      <c r="E33" s="28"/>
      <c r="F33" s="215" t="s">
        <v>61</v>
      </c>
      <c r="G33" s="215"/>
      <c r="H33" s="215"/>
      <c r="I33" s="215"/>
      <c r="J33" s="28"/>
      <c r="K33" s="29"/>
      <c r="L33" s="45"/>
      <c r="M33" s="29"/>
      <c r="N33" s="5"/>
      <c r="O33" s="27"/>
      <c r="P33" s="28"/>
      <c r="Q33" s="28"/>
      <c r="R33" s="28"/>
      <c r="S33" s="215" t="s">
        <v>61</v>
      </c>
      <c r="T33" s="215"/>
      <c r="U33" s="215"/>
      <c r="V33" s="215"/>
      <c r="W33" s="28"/>
      <c r="X33" s="29"/>
      <c r="Y33" s="45"/>
      <c r="Z33" s="29"/>
      <c r="AB33" s="27"/>
      <c r="AC33" s="28"/>
      <c r="AD33" s="28"/>
      <c r="AE33" s="28"/>
      <c r="AF33" s="215" t="s">
        <v>61</v>
      </c>
      <c r="AG33" s="215"/>
      <c r="AH33" s="215"/>
      <c r="AI33" s="215"/>
      <c r="AJ33" s="28"/>
      <c r="AK33" s="29"/>
      <c r="AL33" s="45"/>
      <c r="AM33" s="29"/>
      <c r="AO33" s="27"/>
      <c r="AP33" s="28"/>
      <c r="AQ33" s="28"/>
      <c r="AR33" s="28"/>
      <c r="AS33" s="215" t="s">
        <v>61</v>
      </c>
      <c r="AT33" s="215"/>
      <c r="AU33" s="215"/>
      <c r="AV33" s="215"/>
      <c r="AW33" s="28"/>
      <c r="AX33" s="29"/>
      <c r="AY33" s="45"/>
      <c r="AZ33" s="29"/>
      <c r="BB33" s="27"/>
      <c r="BC33" s="28"/>
      <c r="BD33" s="28"/>
      <c r="BE33" s="28"/>
      <c r="BF33" s="215" t="s">
        <v>61</v>
      </c>
      <c r="BG33" s="215"/>
      <c r="BH33" s="215"/>
      <c r="BI33" s="215"/>
      <c r="BJ33" s="28"/>
      <c r="BK33" s="29"/>
      <c r="BL33" s="45"/>
      <c r="BM33" s="29"/>
    </row>
    <row r="34" spans="2:65" x14ac:dyDescent="0.2">
      <c r="B34" s="16"/>
      <c r="C34" s="18"/>
      <c r="D34" s="26"/>
      <c r="E34" s="26"/>
      <c r="F34" s="23" t="s">
        <v>57</v>
      </c>
      <c r="G34" s="23" t="s">
        <v>57</v>
      </c>
      <c r="H34" s="23" t="s">
        <v>60</v>
      </c>
      <c r="I34" s="23" t="s">
        <v>60</v>
      </c>
      <c r="J34" s="23" t="s">
        <v>67</v>
      </c>
      <c r="K34" s="34" t="s">
        <v>67</v>
      </c>
      <c r="L34" s="46" t="s">
        <v>67</v>
      </c>
      <c r="M34" s="34" t="s">
        <v>67</v>
      </c>
      <c r="N34" s="6"/>
      <c r="O34" s="16"/>
      <c r="P34" s="18"/>
      <c r="Q34" s="26"/>
      <c r="R34" s="26"/>
      <c r="S34" s="23" t="s">
        <v>57</v>
      </c>
      <c r="T34" s="23" t="s">
        <v>57</v>
      </c>
      <c r="U34" s="23" t="s">
        <v>60</v>
      </c>
      <c r="V34" s="23" t="s">
        <v>60</v>
      </c>
      <c r="W34" s="23" t="s">
        <v>67</v>
      </c>
      <c r="X34" s="34" t="s">
        <v>67</v>
      </c>
      <c r="Y34" s="46" t="s">
        <v>67</v>
      </c>
      <c r="Z34" s="34" t="s">
        <v>67</v>
      </c>
      <c r="AA34" s="6"/>
      <c r="AB34" s="16"/>
      <c r="AC34" s="18"/>
      <c r="AD34" s="26"/>
      <c r="AE34" s="26"/>
      <c r="AF34" s="23" t="s">
        <v>57</v>
      </c>
      <c r="AG34" s="23" t="s">
        <v>57</v>
      </c>
      <c r="AH34" s="23" t="s">
        <v>60</v>
      </c>
      <c r="AI34" s="23" t="s">
        <v>60</v>
      </c>
      <c r="AJ34" s="23" t="s">
        <v>67</v>
      </c>
      <c r="AK34" s="34" t="s">
        <v>67</v>
      </c>
      <c r="AL34" s="46" t="s">
        <v>67</v>
      </c>
      <c r="AM34" s="34" t="s">
        <v>67</v>
      </c>
      <c r="AO34" s="16"/>
      <c r="AP34" s="18"/>
      <c r="AQ34" s="26"/>
      <c r="AR34" s="26"/>
      <c r="AS34" s="23" t="s">
        <v>57</v>
      </c>
      <c r="AT34" s="23" t="s">
        <v>57</v>
      </c>
      <c r="AU34" s="23" t="s">
        <v>60</v>
      </c>
      <c r="AV34" s="23" t="s">
        <v>60</v>
      </c>
      <c r="AW34" s="23" t="s">
        <v>67</v>
      </c>
      <c r="AX34" s="34" t="s">
        <v>67</v>
      </c>
      <c r="AY34" s="46" t="s">
        <v>67</v>
      </c>
      <c r="AZ34" s="34" t="s">
        <v>67</v>
      </c>
      <c r="BA34" s="6"/>
      <c r="BB34" s="16"/>
      <c r="BC34" s="18"/>
      <c r="BD34" s="26"/>
      <c r="BE34" s="26"/>
      <c r="BF34" s="23" t="s">
        <v>57</v>
      </c>
      <c r="BG34" s="23" t="s">
        <v>57</v>
      </c>
      <c r="BH34" s="23" t="s">
        <v>60</v>
      </c>
      <c r="BI34" s="23" t="s">
        <v>60</v>
      </c>
      <c r="BJ34" s="23" t="s">
        <v>67</v>
      </c>
      <c r="BK34" s="34" t="s">
        <v>67</v>
      </c>
      <c r="BL34" s="46" t="s">
        <v>67</v>
      </c>
      <c r="BM34" s="34" t="s">
        <v>67</v>
      </c>
    </row>
    <row r="35" spans="2:65" x14ac:dyDescent="0.2">
      <c r="B35" s="16"/>
      <c r="C35" s="18"/>
      <c r="D35" s="23" t="s">
        <v>6</v>
      </c>
      <c r="E35" s="23" t="s">
        <v>4</v>
      </c>
      <c r="F35" s="23" t="s">
        <v>58</v>
      </c>
      <c r="G35" s="23" t="s">
        <v>59</v>
      </c>
      <c r="H35" s="23" t="s">
        <v>58</v>
      </c>
      <c r="I35" s="23" t="s">
        <v>59</v>
      </c>
      <c r="J35" s="23" t="s">
        <v>62</v>
      </c>
      <c r="K35" s="34" t="s">
        <v>63</v>
      </c>
      <c r="L35" s="46" t="s">
        <v>68</v>
      </c>
      <c r="M35" s="34" t="s">
        <v>69</v>
      </c>
      <c r="N35" s="6"/>
      <c r="O35" s="16"/>
      <c r="P35" s="18"/>
      <c r="Q35" s="23" t="s">
        <v>6</v>
      </c>
      <c r="R35" s="23" t="s">
        <v>4</v>
      </c>
      <c r="S35" s="23" t="s">
        <v>58</v>
      </c>
      <c r="T35" s="23" t="s">
        <v>59</v>
      </c>
      <c r="U35" s="23" t="s">
        <v>58</v>
      </c>
      <c r="V35" s="23" t="s">
        <v>59</v>
      </c>
      <c r="W35" s="23" t="s">
        <v>62</v>
      </c>
      <c r="X35" s="34" t="s">
        <v>63</v>
      </c>
      <c r="Y35" s="46" t="s">
        <v>68</v>
      </c>
      <c r="Z35" s="34" t="s">
        <v>69</v>
      </c>
      <c r="AA35" s="6"/>
      <c r="AB35" s="16"/>
      <c r="AC35" s="18"/>
      <c r="AD35" s="23" t="s">
        <v>6</v>
      </c>
      <c r="AE35" s="23" t="s">
        <v>4</v>
      </c>
      <c r="AF35" s="23" t="s">
        <v>58</v>
      </c>
      <c r="AG35" s="23" t="s">
        <v>59</v>
      </c>
      <c r="AH35" s="23" t="s">
        <v>58</v>
      </c>
      <c r="AI35" s="23" t="s">
        <v>59</v>
      </c>
      <c r="AJ35" s="23" t="s">
        <v>62</v>
      </c>
      <c r="AK35" s="34" t="s">
        <v>63</v>
      </c>
      <c r="AL35" s="46" t="s">
        <v>68</v>
      </c>
      <c r="AM35" s="34" t="s">
        <v>69</v>
      </c>
      <c r="AO35" s="16"/>
      <c r="AP35" s="18"/>
      <c r="AQ35" s="23" t="s">
        <v>6</v>
      </c>
      <c r="AR35" s="23" t="s">
        <v>4</v>
      </c>
      <c r="AS35" s="23" t="s">
        <v>58</v>
      </c>
      <c r="AT35" s="23" t="s">
        <v>59</v>
      </c>
      <c r="AU35" s="23" t="s">
        <v>58</v>
      </c>
      <c r="AV35" s="23" t="s">
        <v>59</v>
      </c>
      <c r="AW35" s="23" t="s">
        <v>62</v>
      </c>
      <c r="AX35" s="34" t="s">
        <v>63</v>
      </c>
      <c r="AY35" s="46" t="s">
        <v>68</v>
      </c>
      <c r="AZ35" s="34" t="s">
        <v>69</v>
      </c>
      <c r="BA35" s="6"/>
      <c r="BB35" s="16"/>
      <c r="BC35" s="18"/>
      <c r="BD35" s="23" t="s">
        <v>6</v>
      </c>
      <c r="BE35" s="23" t="s">
        <v>4</v>
      </c>
      <c r="BF35" s="23" t="s">
        <v>58</v>
      </c>
      <c r="BG35" s="23" t="s">
        <v>59</v>
      </c>
      <c r="BH35" s="23" t="s">
        <v>58</v>
      </c>
      <c r="BI35" s="23" t="s">
        <v>59</v>
      </c>
      <c r="BJ35" s="23" t="s">
        <v>62</v>
      </c>
      <c r="BK35" s="34" t="s">
        <v>63</v>
      </c>
      <c r="BL35" s="46" t="s">
        <v>68</v>
      </c>
      <c r="BM35" s="34" t="s">
        <v>69</v>
      </c>
    </row>
    <row r="36" spans="2:65" x14ac:dyDescent="0.2">
      <c r="B36" s="7" t="s">
        <v>1</v>
      </c>
      <c r="C36" s="9" t="s">
        <v>2</v>
      </c>
      <c r="D36" s="9" t="s">
        <v>7</v>
      </c>
      <c r="E36" s="9" t="s">
        <v>5</v>
      </c>
      <c r="F36" s="10" t="s">
        <v>64</v>
      </c>
      <c r="G36" s="10" t="s">
        <v>64</v>
      </c>
      <c r="H36" s="10" t="s">
        <v>65</v>
      </c>
      <c r="I36" s="10" t="s">
        <v>65</v>
      </c>
      <c r="J36" s="9" t="s">
        <v>66</v>
      </c>
      <c r="K36" s="35" t="s">
        <v>66</v>
      </c>
      <c r="L36" s="47" t="s">
        <v>64</v>
      </c>
      <c r="M36" s="48" t="s">
        <v>70</v>
      </c>
      <c r="N36" s="6"/>
      <c r="O36" s="7" t="s">
        <v>1</v>
      </c>
      <c r="P36" s="9" t="s">
        <v>2</v>
      </c>
      <c r="Q36" s="9" t="s">
        <v>7</v>
      </c>
      <c r="R36" s="9" t="s">
        <v>5</v>
      </c>
      <c r="S36" s="10" t="s">
        <v>64</v>
      </c>
      <c r="T36" s="10" t="s">
        <v>64</v>
      </c>
      <c r="U36" s="10" t="s">
        <v>65</v>
      </c>
      <c r="V36" s="10" t="s">
        <v>65</v>
      </c>
      <c r="W36" s="9" t="s">
        <v>66</v>
      </c>
      <c r="X36" s="35" t="s">
        <v>66</v>
      </c>
      <c r="Y36" s="47" t="s">
        <v>64</v>
      </c>
      <c r="Z36" s="48" t="s">
        <v>70</v>
      </c>
      <c r="AA36" s="6"/>
      <c r="AB36" s="7" t="s">
        <v>1</v>
      </c>
      <c r="AC36" s="9" t="s">
        <v>2</v>
      </c>
      <c r="AD36" s="9" t="s">
        <v>7</v>
      </c>
      <c r="AE36" s="9" t="s">
        <v>5</v>
      </c>
      <c r="AF36" s="10" t="s">
        <v>64</v>
      </c>
      <c r="AG36" s="10" t="s">
        <v>64</v>
      </c>
      <c r="AH36" s="10" t="s">
        <v>65</v>
      </c>
      <c r="AI36" s="10" t="s">
        <v>65</v>
      </c>
      <c r="AJ36" s="9" t="s">
        <v>66</v>
      </c>
      <c r="AK36" s="35" t="s">
        <v>66</v>
      </c>
      <c r="AL36" s="47" t="s">
        <v>64</v>
      </c>
      <c r="AM36" s="48" t="s">
        <v>70</v>
      </c>
      <c r="AO36" s="7" t="s">
        <v>1</v>
      </c>
      <c r="AP36" s="9" t="s">
        <v>2</v>
      </c>
      <c r="AQ36" s="9" t="s">
        <v>7</v>
      </c>
      <c r="AR36" s="9" t="s">
        <v>5</v>
      </c>
      <c r="AS36" s="10" t="s">
        <v>64</v>
      </c>
      <c r="AT36" s="10" t="s">
        <v>64</v>
      </c>
      <c r="AU36" s="10" t="s">
        <v>65</v>
      </c>
      <c r="AV36" s="10" t="s">
        <v>65</v>
      </c>
      <c r="AW36" s="9" t="s">
        <v>66</v>
      </c>
      <c r="AX36" s="35" t="s">
        <v>66</v>
      </c>
      <c r="AY36" s="47" t="s">
        <v>64</v>
      </c>
      <c r="AZ36" s="48" t="s">
        <v>70</v>
      </c>
      <c r="BA36" s="6"/>
      <c r="BB36" s="7" t="s">
        <v>1</v>
      </c>
      <c r="BC36" s="9" t="s">
        <v>2</v>
      </c>
      <c r="BD36" s="9" t="s">
        <v>7</v>
      </c>
      <c r="BE36" s="9" t="s">
        <v>5</v>
      </c>
      <c r="BF36" s="10" t="s">
        <v>64</v>
      </c>
      <c r="BG36" s="10" t="s">
        <v>64</v>
      </c>
      <c r="BH36" s="10" t="s">
        <v>65</v>
      </c>
      <c r="BI36" s="10" t="s">
        <v>65</v>
      </c>
      <c r="BJ36" s="9" t="s">
        <v>66</v>
      </c>
      <c r="BK36" s="35" t="s">
        <v>66</v>
      </c>
      <c r="BL36" s="47" t="s">
        <v>64</v>
      </c>
      <c r="BM36" s="48" t="s">
        <v>70</v>
      </c>
    </row>
    <row r="37" spans="2:65" x14ac:dyDescent="0.2">
      <c r="B37" s="8" t="s">
        <v>3</v>
      </c>
      <c r="C37" s="15"/>
      <c r="D37" s="20"/>
      <c r="E37" s="21"/>
      <c r="F37" s="21"/>
      <c r="G37" s="21"/>
      <c r="H37" s="21"/>
      <c r="I37" s="21"/>
      <c r="J37" s="21"/>
      <c r="K37" s="22"/>
      <c r="L37" s="44"/>
      <c r="M37" s="22"/>
      <c r="N37" s="6"/>
      <c r="O37" s="8" t="s">
        <v>3</v>
      </c>
      <c r="P37" s="15"/>
      <c r="Q37" s="20"/>
      <c r="R37" s="21"/>
      <c r="S37" s="21"/>
      <c r="T37" s="21"/>
      <c r="U37" s="21"/>
      <c r="V37" s="21"/>
      <c r="W37" s="21"/>
      <c r="X37" s="22"/>
      <c r="Y37" s="44"/>
      <c r="Z37" s="22"/>
      <c r="AA37" s="6"/>
      <c r="AB37" s="8" t="s">
        <v>3</v>
      </c>
      <c r="AC37" s="15"/>
      <c r="AD37" s="20"/>
      <c r="AE37" s="21"/>
      <c r="AF37" s="21"/>
      <c r="AG37" s="21"/>
      <c r="AH37" s="21"/>
      <c r="AI37" s="21"/>
      <c r="AJ37" s="21"/>
      <c r="AK37" s="22"/>
      <c r="AL37" s="44"/>
      <c r="AM37" s="22"/>
      <c r="AO37" s="8" t="s">
        <v>3</v>
      </c>
      <c r="AP37" s="15"/>
      <c r="AQ37" s="20"/>
      <c r="AR37" s="21"/>
      <c r="AS37" s="21"/>
      <c r="AT37" s="21"/>
      <c r="AU37" s="21"/>
      <c r="AV37" s="21"/>
      <c r="AW37" s="21"/>
      <c r="AX37" s="22"/>
      <c r="AY37" s="44"/>
      <c r="AZ37" s="22"/>
      <c r="BA37" s="6"/>
      <c r="BB37" s="8" t="s">
        <v>3</v>
      </c>
      <c r="BC37" s="15"/>
      <c r="BD37" s="20"/>
      <c r="BE37" s="21"/>
      <c r="BF37" s="21"/>
      <c r="BG37" s="21"/>
      <c r="BH37" s="21"/>
      <c r="BI37" s="21"/>
      <c r="BJ37" s="21"/>
      <c r="BK37" s="22"/>
      <c r="BL37" s="44"/>
      <c r="BM37" s="22"/>
    </row>
    <row r="38" spans="2:65" x14ac:dyDescent="0.2">
      <c r="B38" s="16">
        <v>1</v>
      </c>
      <c r="C38" s="17" t="s">
        <v>22</v>
      </c>
      <c r="D38" s="18">
        <v>4707</v>
      </c>
      <c r="E38" s="18">
        <v>3568</v>
      </c>
      <c r="F38" s="30">
        <v>28.424810164574716</v>
      </c>
      <c r="G38" s="30">
        <v>21.446129130800816</v>
      </c>
      <c r="H38" s="30">
        <v>276.04258650727371</v>
      </c>
      <c r="I38" s="30">
        <v>928.82622906837889</v>
      </c>
      <c r="J38" s="32">
        <f>(G38-F38)/F38</f>
        <v>-0.24551372527621285</v>
      </c>
      <c r="K38" s="36">
        <f t="shared" ref="K38:K41" si="20">(I38-H38)/H38</f>
        <v>2.3647932401325487</v>
      </c>
      <c r="L38" s="49">
        <f>kWh_in_MMBtu*(I38-H38)*Elec_source_E+(G38-F38)*Gas_source_E</f>
        <v>-0.61814989552283528</v>
      </c>
      <c r="M38" s="50">
        <f>(I38-H38)*Elec_emissions/1000+(G38-F38)*Gas_emissions</f>
        <v>-76.718695680916312</v>
      </c>
      <c r="N38" s="6"/>
      <c r="O38" s="16">
        <v>1</v>
      </c>
      <c r="P38" s="17" t="s">
        <v>22</v>
      </c>
      <c r="Q38" s="18">
        <v>3464</v>
      </c>
      <c r="R38" s="18">
        <v>2695</v>
      </c>
      <c r="S38" s="30">
        <v>27.633898732801612</v>
      </c>
      <c r="T38" s="30">
        <v>20.10190200419709</v>
      </c>
      <c r="U38" s="30">
        <v>269.9610277383818</v>
      </c>
      <c r="V38" s="30">
        <v>1043.5294181822248</v>
      </c>
      <c r="W38" s="32">
        <f>(T38-S38)/S38</f>
        <v>-0.27256366542532035</v>
      </c>
      <c r="X38" s="36">
        <f t="shared" ref="X38:X41" si="21">(V38-U38)/U38</f>
        <v>2.8654817212857302</v>
      </c>
      <c r="Y38" s="49">
        <f>kWh_in_MMBtu*(V38-U38)*Elec_source_E+(T38-S38)*Gas_source_E</f>
        <v>7.1840994736787067E-2</v>
      </c>
      <c r="Z38" s="50">
        <f>(V38-U38)*Elec_emissions/1000+(T38-S38)*Gas_emissions</f>
        <v>17.564920600483219</v>
      </c>
      <c r="AA38" s="6"/>
      <c r="AB38" s="16">
        <v>1</v>
      </c>
      <c r="AC38" s="17" t="s">
        <v>22</v>
      </c>
      <c r="AD38" s="18">
        <v>1139</v>
      </c>
      <c r="AE38" s="18">
        <v>797</v>
      </c>
      <c r="AF38" s="30">
        <v>27.673311731661546</v>
      </c>
      <c r="AG38" s="30">
        <v>22.71859637749105</v>
      </c>
      <c r="AH38" s="30">
        <v>274.06036461251324</v>
      </c>
      <c r="AI38" s="30">
        <v>559.91611734928449</v>
      </c>
      <c r="AJ38" s="32">
        <f>(AG38-AF38)/AF38</f>
        <v>-0.17904309401833229</v>
      </c>
      <c r="AK38" s="36">
        <f t="shared" ref="AK38:AK41" si="22">(AI38-AH38)/AH38</f>
        <v>1.0430393798130393</v>
      </c>
      <c r="AL38" s="49">
        <f>kWh_in_MMBtu*(AI38-AH38)*Elec_source_E+(AG38-AF38)*Gas_source_E</f>
        <v>-2.3403071283010592</v>
      </c>
      <c r="AM38" s="50">
        <f>(AI38-AH38)*Elec_emissions/1000+(AG38-AF38)*Gas_emissions</f>
        <v>-312.70889258379754</v>
      </c>
      <c r="AO38" s="16">
        <v>1</v>
      </c>
      <c r="AP38" s="17" t="s">
        <v>22</v>
      </c>
      <c r="AQ38" s="18">
        <v>78</v>
      </c>
      <c r="AR38" s="18">
        <v>55</v>
      </c>
      <c r="AS38" s="30">
        <v>66.293837439703552</v>
      </c>
      <c r="AT38" s="30">
        <v>57.609201348538129</v>
      </c>
      <c r="AU38" s="30">
        <v>531.63711898540703</v>
      </c>
      <c r="AV38" s="30">
        <v>767.89951841924244</v>
      </c>
      <c r="AW38" s="32">
        <f>(AT38-AS38)/AS38</f>
        <v>-0.1310021628943171</v>
      </c>
      <c r="AX38" s="36">
        <f t="shared" ref="AX38:AX41" si="23">(AV38-AU38)/AU38</f>
        <v>0.44440538667564444</v>
      </c>
      <c r="AY38" s="49">
        <f>kWh_in_MMBtu*(AV38-AU38)*Elec_source_E+(AT38-AS38)*Gas_source_E</f>
        <v>-6.9368603918818703</v>
      </c>
      <c r="AZ38" s="50">
        <f>(AV38-AU38)*Elec_emissions/1000+(AT38-AS38)*Gas_emissions</f>
        <v>-933.11597662452039</v>
      </c>
      <c r="BA38" s="6"/>
      <c r="BB38" s="16">
        <v>1</v>
      </c>
      <c r="BC38" s="17" t="s">
        <v>22</v>
      </c>
      <c r="BD38" s="18">
        <v>26</v>
      </c>
      <c r="BE38" s="18">
        <v>21</v>
      </c>
      <c r="BF38" s="30">
        <v>59.265479665920751</v>
      </c>
      <c r="BG38" s="30">
        <v>50.94930715981927</v>
      </c>
      <c r="BH38" s="30">
        <v>462.32508393553871</v>
      </c>
      <c r="BI38" s="30">
        <v>631.07544164019646</v>
      </c>
      <c r="BJ38" s="32">
        <f>(BG38-BF38)/BF38</f>
        <v>-0.14032068166797448</v>
      </c>
      <c r="BK38" s="36">
        <f t="shared" ref="BK38:BK41" si="24">(BI38-BH38)/BH38</f>
        <v>0.36500368153977636</v>
      </c>
      <c r="BL38" s="49">
        <f>kWh_in_MMBtu*(BI38-BH38)*Elec_source_E+(BG38-BF38)*Gas_source_E</f>
        <v>-7.2580097729384541</v>
      </c>
      <c r="BM38" s="50">
        <f>(BI38-BH38)*Elec_emissions/1000+(BG38-BF38)*Gas_emissions</f>
        <v>-977.11433829434532</v>
      </c>
    </row>
    <row r="39" spans="2:65" x14ac:dyDescent="0.2">
      <c r="B39" s="16">
        <v>2</v>
      </c>
      <c r="C39" s="17" t="s">
        <v>23</v>
      </c>
      <c r="D39" s="18">
        <v>4701</v>
      </c>
      <c r="E39" s="18">
        <v>3751</v>
      </c>
      <c r="F39" s="30">
        <v>28.408796093944559</v>
      </c>
      <c r="G39" s="31">
        <v>21.356009899363887</v>
      </c>
      <c r="H39" s="31">
        <v>276.33592528837062</v>
      </c>
      <c r="I39" s="30">
        <v>888.88696279969599</v>
      </c>
      <c r="J39" s="37">
        <f t="shared" ref="J39:J41" si="25">(G39-F39)/F39</f>
        <v>-0.24826065037243872</v>
      </c>
      <c r="K39" s="38">
        <f t="shared" si="20"/>
        <v>2.2166898381819053</v>
      </c>
      <c r="L39" s="49">
        <f>kWh_in_MMBtu*(I39-H39)*Elec_source_E+(G39-F39)*Gas_source_E</f>
        <v>-1.1296492900243287</v>
      </c>
      <c r="M39" s="50">
        <f>(I39-H39)*Elec_emissions/1000+(G39-F39)*Gas_emissions</f>
        <v>-146.11036206189192</v>
      </c>
      <c r="N39" s="6"/>
      <c r="O39" s="16">
        <v>2</v>
      </c>
      <c r="P39" s="17" t="s">
        <v>23</v>
      </c>
      <c r="Q39" s="18">
        <v>3462</v>
      </c>
      <c r="R39" s="18">
        <v>2814</v>
      </c>
      <c r="S39" s="30">
        <v>27.663970529635542</v>
      </c>
      <c r="T39" s="31">
        <v>20.034977520127686</v>
      </c>
      <c r="U39" s="31">
        <v>270.46988165800394</v>
      </c>
      <c r="V39" s="30">
        <v>1005.5724074636915</v>
      </c>
      <c r="W39" s="37">
        <f t="shared" ref="W39:W41" si="26">(T39-S39)/S39</f>
        <v>-0.27577360962466163</v>
      </c>
      <c r="X39" s="38">
        <f t="shared" si="21"/>
        <v>2.7178720281143507</v>
      </c>
      <c r="Y39" s="49">
        <f>kWh_in_MMBtu*(V39-U39)*Elec_source_E+(T39-S39)*Gas_source_E</f>
        <v>-0.44569523936478994</v>
      </c>
      <c r="Z39" s="50">
        <f>(V39-U39)*Elec_emissions/1000+(T39-S39)*Gas_emissions</f>
        <v>-52.622899876185102</v>
      </c>
      <c r="AA39" s="6"/>
      <c r="AB39" s="16">
        <v>2</v>
      </c>
      <c r="AC39" s="17" t="s">
        <v>23</v>
      </c>
      <c r="AD39" s="18">
        <v>1135</v>
      </c>
      <c r="AE39" s="18">
        <v>860</v>
      </c>
      <c r="AF39" s="30">
        <v>27.664540716389048</v>
      </c>
      <c r="AG39" s="31">
        <v>22.73642670099137</v>
      </c>
      <c r="AH39" s="31">
        <v>274.66642367874812</v>
      </c>
      <c r="AI39" s="30">
        <v>520.63184110815268</v>
      </c>
      <c r="AJ39" s="37">
        <f t="shared" ref="AJ39:AJ41" si="27">(AG39-AF39)/AF39</f>
        <v>-0.1781382913932911</v>
      </c>
      <c r="AK39" s="38">
        <f t="shared" si="22"/>
        <v>0.89550595276650025</v>
      </c>
      <c r="AL39" s="49">
        <f>kWh_in_MMBtu*(AI39-AH39)*Elec_source_E+(AG39-AF39)*Gas_source_E</f>
        <v>-2.7383721451922738</v>
      </c>
      <c r="AM39" s="50">
        <f>(AI39-AH39)*Elec_emissions/1000+(AG39-AF39)*Gas_emissions</f>
        <v>-366.79904332110448</v>
      </c>
      <c r="AO39" s="16">
        <v>2</v>
      </c>
      <c r="AP39" s="17" t="s">
        <v>23</v>
      </c>
      <c r="AQ39" s="18">
        <v>78</v>
      </c>
      <c r="AR39" s="18">
        <v>56</v>
      </c>
      <c r="AS39" s="30">
        <v>65.694660516298555</v>
      </c>
      <c r="AT39" s="31">
        <v>55.846814215365178</v>
      </c>
      <c r="AU39" s="31">
        <v>526.99745794086232</v>
      </c>
      <c r="AV39" s="30">
        <v>779.85118771351938</v>
      </c>
      <c r="AW39" s="37">
        <f t="shared" ref="AW39:AW41" si="28">(AT39-AS39)/AS39</f>
        <v>-0.14990329843458389</v>
      </c>
      <c r="AX39" s="38">
        <f t="shared" si="23"/>
        <v>0.4798006631011707</v>
      </c>
      <c r="AY39" s="49">
        <f>kWh_in_MMBtu*(AV39-AU39)*Elec_source_E+(AT39-AS39)*Gas_source_E</f>
        <v>-8.0271350062218332</v>
      </c>
      <c r="AZ39" s="50">
        <f>(AV39-AU39)*Elec_emissions/1000+(AT39-AS39)*Gas_emissions</f>
        <v>-1079.9840831477629</v>
      </c>
      <c r="BA39" s="6"/>
      <c r="BB39" s="16">
        <v>2</v>
      </c>
      <c r="BC39" s="17" t="s">
        <v>23</v>
      </c>
      <c r="BD39" s="18">
        <v>26</v>
      </c>
      <c r="BE39" s="18">
        <v>21</v>
      </c>
      <c r="BF39" s="30">
        <v>59.265479665920751</v>
      </c>
      <c r="BG39" s="31">
        <v>49.867515807699775</v>
      </c>
      <c r="BH39" s="31">
        <v>462.32508393553871</v>
      </c>
      <c r="BI39" s="30">
        <v>624.72347589874141</v>
      </c>
      <c r="BJ39" s="37">
        <f t="shared" ref="BJ39:BJ41" si="29">(BG39-BF39)/BF39</f>
        <v>-0.15857399469636047</v>
      </c>
      <c r="BK39" s="38">
        <f t="shared" si="24"/>
        <v>0.35126450544449728</v>
      </c>
      <c r="BL39" s="49">
        <f>kWh_in_MMBtu*(BI39-BH39)*Elec_source_E+(BG39-BF39)*Gas_source_E</f>
        <v>-8.5051656235613713</v>
      </c>
      <c r="BM39" s="50">
        <f>(BI39-BH39)*Elec_emissions/1000+(BG39-BF39)*Gas_emissions</f>
        <v>-1145.3734252439867</v>
      </c>
    </row>
    <row r="40" spans="2:65" x14ac:dyDescent="0.2">
      <c r="B40" s="16">
        <v>3</v>
      </c>
      <c r="C40" s="17" t="s">
        <v>24</v>
      </c>
      <c r="D40" s="18">
        <v>4701</v>
      </c>
      <c r="E40" s="18">
        <v>4477</v>
      </c>
      <c r="F40" s="30">
        <v>28.689152876400922</v>
      </c>
      <c r="G40" s="31">
        <v>21.177652302301905</v>
      </c>
      <c r="H40" s="31">
        <v>278.95673328888245</v>
      </c>
      <c r="I40" s="30">
        <v>915.13944439821569</v>
      </c>
      <c r="J40" s="37">
        <f t="shared" si="25"/>
        <v>-0.26182371457464038</v>
      </c>
      <c r="K40" s="38">
        <f t="shared" si="20"/>
        <v>2.2805784381283036</v>
      </c>
      <c r="L40" s="49">
        <f>kWh_in_MMBtu*(I40-H40)*Elec_source_E+(G40-F40)*Gas_source_E</f>
        <v>-1.3766504969869393</v>
      </c>
      <c r="M40" s="50">
        <f>(I40-H40)*Elec_emissions/1000+(G40-F40)*Gas_emissions</f>
        <v>-179.18092243958506</v>
      </c>
      <c r="N40" s="6"/>
      <c r="O40" s="16">
        <v>3</v>
      </c>
      <c r="P40" s="17" t="s">
        <v>24</v>
      </c>
      <c r="Q40" s="18">
        <v>3462</v>
      </c>
      <c r="R40" s="18">
        <v>3290</v>
      </c>
      <c r="S40" s="30">
        <v>27.973403011184306</v>
      </c>
      <c r="T40" s="31">
        <v>19.822428775228282</v>
      </c>
      <c r="U40" s="31">
        <v>273.52779375295307</v>
      </c>
      <c r="V40" s="30">
        <v>1028.5540473061496</v>
      </c>
      <c r="W40" s="37">
        <f t="shared" si="26"/>
        <v>-0.29138300523168764</v>
      </c>
      <c r="X40" s="38">
        <f t="shared" si="21"/>
        <v>2.7603273626925349</v>
      </c>
      <c r="Y40" s="49">
        <f>kWh_in_MMBtu*(V40-U40)*Elec_source_E+(T40-S40)*Gas_source_E</f>
        <v>-0.80135407082082644</v>
      </c>
      <c r="Z40" s="50">
        <f>(V40-U40)*Elec_emissions/1000+(T40-S40)*Gas_emissions</f>
        <v>-100.38504001918773</v>
      </c>
      <c r="AA40" s="6"/>
      <c r="AB40" s="16">
        <v>3</v>
      </c>
      <c r="AC40" s="17" t="s">
        <v>24</v>
      </c>
      <c r="AD40" s="18">
        <v>1135</v>
      </c>
      <c r="AE40" s="18">
        <v>1089</v>
      </c>
      <c r="AF40" s="30">
        <v>28.148221026906203</v>
      </c>
      <c r="AG40" s="31">
        <v>22.727472759116782</v>
      </c>
      <c r="AH40" s="31">
        <v>278.07234223041416</v>
      </c>
      <c r="AI40" s="30">
        <v>595.68385996329948</v>
      </c>
      <c r="AJ40" s="37">
        <f t="shared" si="27"/>
        <v>-0.19257871616852298</v>
      </c>
      <c r="AK40" s="38">
        <f t="shared" si="22"/>
        <v>1.1421902487148776</v>
      </c>
      <c r="AL40" s="49">
        <f>kWh_in_MMBtu*(AI40-AH40)*Elec_source_E+(AG40-AF40)*Gas_source_E</f>
        <v>-2.5083101256184568</v>
      </c>
      <c r="AM40" s="50">
        <f>(AI40-AH40)*Elec_emissions/1000+(AG40-AF40)*Gas_emissions</f>
        <v>-335.04284858142961</v>
      </c>
      <c r="AO40" s="16">
        <v>3</v>
      </c>
      <c r="AP40" s="17" t="s">
        <v>24</v>
      </c>
      <c r="AQ40" s="18">
        <v>78</v>
      </c>
      <c r="AR40" s="18">
        <v>72</v>
      </c>
      <c r="AS40" s="30">
        <v>59.836818580840486</v>
      </c>
      <c r="AT40" s="31">
        <v>50.480594338130082</v>
      </c>
      <c r="AU40" s="31">
        <v>483.92759525857463</v>
      </c>
      <c r="AV40" s="30">
        <v>695.43978737994087</v>
      </c>
      <c r="AW40" s="37">
        <f t="shared" si="28"/>
        <v>-0.15636232782112233</v>
      </c>
      <c r="AX40" s="38">
        <f t="shared" si="23"/>
        <v>0.43707404618732265</v>
      </c>
      <c r="AY40" s="49">
        <f>kWh_in_MMBtu*(AV40-AU40)*Elec_source_E+(AT40-AS40)*Gas_source_E</f>
        <v>-7.9338638128038514</v>
      </c>
      <c r="AZ40" s="50">
        <f>(AV40-AU40)*Elec_emissions/1000+(AT40-AS40)*Gas_emissions</f>
        <v>-1067.8262363339629</v>
      </c>
      <c r="BA40" s="6"/>
      <c r="BB40" s="16">
        <v>3</v>
      </c>
      <c r="BC40" s="17" t="s">
        <v>24</v>
      </c>
      <c r="BD40" s="18">
        <v>26</v>
      </c>
      <c r="BE40" s="18">
        <v>26</v>
      </c>
      <c r="BF40" s="30">
        <v>55.660687874200065</v>
      </c>
      <c r="BG40" s="31">
        <v>46.605309995409826</v>
      </c>
      <c r="BH40" s="31">
        <v>435.35715152216324</v>
      </c>
      <c r="BI40" s="30">
        <v>552.50341316152583</v>
      </c>
      <c r="BJ40" s="37">
        <f t="shared" si="29"/>
        <v>-0.16268893225424191</v>
      </c>
      <c r="BK40" s="38">
        <f t="shared" si="24"/>
        <v>0.26908082531727723</v>
      </c>
      <c r="BL40" s="49">
        <f>kWh_in_MMBtu*(BI40-BH40)*Elec_source_E+(BG40-BF40)*Gas_source_E</f>
        <v>-8.616210026538651</v>
      </c>
      <c r="BM40" s="50">
        <f>(BI40-BH40)*Elec_emissions/1000+(BG40-BF40)*Gas_emissions</f>
        <v>-1160.8098837585319</v>
      </c>
    </row>
    <row r="41" spans="2:65" x14ac:dyDescent="0.2">
      <c r="B41" s="19">
        <v>4</v>
      </c>
      <c r="C41" s="14" t="s">
        <v>25</v>
      </c>
      <c r="D41" s="13">
        <v>4701</v>
      </c>
      <c r="E41" s="13">
        <v>4696</v>
      </c>
      <c r="F41" s="39">
        <v>28.750001418552799</v>
      </c>
      <c r="G41" s="40">
        <v>19.19545141532485</v>
      </c>
      <c r="H41" s="40">
        <v>279.09087006207392</v>
      </c>
      <c r="I41" s="39">
        <v>1159.9789498103419</v>
      </c>
      <c r="J41" s="41">
        <f t="shared" si="25"/>
        <v>-0.33233215762772994</v>
      </c>
      <c r="K41" s="42">
        <f t="shared" si="20"/>
        <v>3.1562769486237419</v>
      </c>
      <c r="L41" s="51">
        <f>kWh_in_MMBtu*(I41-H41)*Elec_source_E+(G41-F41)*Gas_source_E</f>
        <v>-0.98379215322821878</v>
      </c>
      <c r="M41" s="52">
        <f>(I41-H41)*Elec_emissions/1000+(G41-F41)*Gas_emissions</f>
        <v>-123.70758252052678</v>
      </c>
      <c r="N41" s="6"/>
      <c r="O41" s="19">
        <v>4</v>
      </c>
      <c r="P41" s="14" t="s">
        <v>25</v>
      </c>
      <c r="Q41" s="13">
        <v>3462</v>
      </c>
      <c r="R41" s="13">
        <v>3459</v>
      </c>
      <c r="S41" s="39">
        <v>27.993693127975693</v>
      </c>
      <c r="T41" s="40">
        <v>17.72636634140968</v>
      </c>
      <c r="U41" s="40">
        <v>273.48767690832341</v>
      </c>
      <c r="V41" s="39">
        <v>1291.3211762446676</v>
      </c>
      <c r="W41" s="41">
        <f t="shared" si="26"/>
        <v>-0.36677285628687872</v>
      </c>
      <c r="X41" s="42">
        <f t="shared" si="21"/>
        <v>3.7216795683175703</v>
      </c>
      <c r="Y41" s="51">
        <f>kWh_in_MMBtu*(V41-U41)*Elec_source_E+(T41-S41)*Gas_source_E</f>
        <v>-0.2945999075867487</v>
      </c>
      <c r="Z41" s="52">
        <f>(V41-U41)*Elec_emissions/1000+(T41-S41)*Gas_emissions</f>
        <v>-29.36712959015972</v>
      </c>
      <c r="AA41" s="6"/>
      <c r="AB41" s="19">
        <v>4</v>
      </c>
      <c r="AC41" s="14" t="s">
        <v>25</v>
      </c>
      <c r="AD41" s="13">
        <v>1135</v>
      </c>
      <c r="AE41" s="13">
        <v>1133</v>
      </c>
      <c r="AF41" s="39">
        <v>28.241538148860482</v>
      </c>
      <c r="AG41" s="40">
        <v>21.047233519425664</v>
      </c>
      <c r="AH41" s="40">
        <v>278.40074970851509</v>
      </c>
      <c r="AI41" s="39">
        <v>784.1748156321039</v>
      </c>
      <c r="AJ41" s="41">
        <f t="shared" si="27"/>
        <v>-0.2547419546171249</v>
      </c>
      <c r="AK41" s="42">
        <f t="shared" si="22"/>
        <v>1.8167122985592998</v>
      </c>
      <c r="AL41" s="51">
        <f>kWh_in_MMBtu*(AI41-AH41)*Elec_source_E+(AG41-AF41)*Gas_source_E</f>
        <v>-2.4270440437132059</v>
      </c>
      <c r="AM41" s="52">
        <f>(AI41-AH41)*Elec_emissions/1000+(AG41-AF41)*Gas_emissions</f>
        <v>-322.16728867402003</v>
      </c>
      <c r="AO41" s="19">
        <v>4</v>
      </c>
      <c r="AP41" s="14" t="s">
        <v>25</v>
      </c>
      <c r="AQ41" s="13">
        <v>78</v>
      </c>
      <c r="AR41" s="13">
        <v>78</v>
      </c>
      <c r="AS41" s="39">
        <v>60.704891339329443</v>
      </c>
      <c r="AT41" s="40">
        <v>49.248635974596638</v>
      </c>
      <c r="AU41" s="40">
        <v>485.5066157216126</v>
      </c>
      <c r="AV41" s="39">
        <v>939.99799320870636</v>
      </c>
      <c r="AW41" s="41">
        <f t="shared" si="28"/>
        <v>-0.18872046571493545</v>
      </c>
      <c r="AX41" s="42">
        <f t="shared" si="23"/>
        <v>0.93611778453642569</v>
      </c>
      <c r="AY41" s="51">
        <f>kWh_in_MMBtu*(AV41-AU41)*Elec_source_E+(AT41-AS41)*Gas_source_E</f>
        <v>-7.6215957964250958</v>
      </c>
      <c r="AZ41" s="52">
        <f>(AV41-AU41)*Elec_emissions/1000+(AT41-AS41)*Gas_emissions</f>
        <v>-1023.2390757494878</v>
      </c>
      <c r="BA41" s="6"/>
      <c r="BB41" s="19">
        <v>4</v>
      </c>
      <c r="BC41" s="14" t="s">
        <v>25</v>
      </c>
      <c r="BD41" s="13">
        <v>26</v>
      </c>
      <c r="BE41" s="13">
        <v>26</v>
      </c>
      <c r="BF41" s="39">
        <v>55.660687874200065</v>
      </c>
      <c r="BG41" s="40">
        <v>43.785749534659871</v>
      </c>
      <c r="BH41" s="40">
        <v>435.35715152216324</v>
      </c>
      <c r="BI41" s="39">
        <v>722.74192683154308</v>
      </c>
      <c r="BJ41" s="41">
        <f t="shared" si="29"/>
        <v>-0.21334515962826403</v>
      </c>
      <c r="BK41" s="42">
        <f t="shared" si="24"/>
        <v>0.66011267830235609</v>
      </c>
      <c r="BL41" s="51">
        <f>kWh_in_MMBtu*(BI41-BH41)*Elec_source_E+(BG41-BF41)*Gas_source_E</f>
        <v>-9.866980675733533</v>
      </c>
      <c r="BM41" s="52">
        <f>(BI41-BH41)*Elec_emissions/1000+(BG41-BF41)*Gas_emissions</f>
        <v>-1327.7584726125701</v>
      </c>
    </row>
    <row r="47" spans="2:65" x14ac:dyDescent="0.2">
      <c r="B47" s="1" t="s">
        <v>26</v>
      </c>
      <c r="C47" s="2"/>
      <c r="D47" s="2"/>
      <c r="E47" s="2"/>
      <c r="F47" s="2"/>
      <c r="G47" s="2"/>
      <c r="H47" s="3" t="s">
        <v>33</v>
      </c>
      <c r="I47" s="2"/>
      <c r="J47" s="2"/>
      <c r="K47" s="2"/>
      <c r="L47" s="43"/>
      <c r="M47" s="43"/>
      <c r="O47" s="1" t="s">
        <v>28</v>
      </c>
      <c r="P47" s="2"/>
      <c r="Q47" s="2"/>
      <c r="R47" s="2"/>
      <c r="S47" s="2"/>
      <c r="T47" s="2"/>
      <c r="U47" s="3" t="s">
        <v>33</v>
      </c>
      <c r="V47" s="2"/>
      <c r="W47" s="2"/>
      <c r="X47" s="2"/>
      <c r="Y47" s="43"/>
      <c r="Z47" s="43"/>
      <c r="AB47" s="1" t="s">
        <v>29</v>
      </c>
      <c r="AC47" s="2"/>
      <c r="AD47" s="2"/>
      <c r="AE47" s="2"/>
      <c r="AF47" s="2"/>
      <c r="AG47" s="2"/>
      <c r="AH47" s="3" t="s">
        <v>33</v>
      </c>
      <c r="AI47" s="2"/>
      <c r="AJ47" s="2"/>
      <c r="AK47" s="2"/>
      <c r="AL47" s="43"/>
      <c r="AM47" s="43"/>
      <c r="AX47" s="2"/>
      <c r="AY47" s="43"/>
      <c r="AZ47" s="43"/>
      <c r="BK47" s="2"/>
      <c r="BL47" s="43"/>
      <c r="BM47" s="43"/>
    </row>
    <row r="48" spans="2:65" x14ac:dyDescent="0.2">
      <c r="B48" s="27"/>
      <c r="C48" s="28"/>
      <c r="D48" s="28"/>
      <c r="E48" s="28"/>
      <c r="F48" s="215" t="s">
        <v>61</v>
      </c>
      <c r="G48" s="215"/>
      <c r="H48" s="215"/>
      <c r="I48" s="215"/>
      <c r="J48" s="28"/>
      <c r="K48" s="29"/>
      <c r="L48" s="45"/>
      <c r="M48" s="29"/>
      <c r="O48" s="27"/>
      <c r="P48" s="28"/>
      <c r="Q48" s="28"/>
      <c r="R48" s="28"/>
      <c r="S48" s="215" t="s">
        <v>61</v>
      </c>
      <c r="T48" s="215"/>
      <c r="U48" s="215"/>
      <c r="V48" s="215"/>
      <c r="W48" s="28"/>
      <c r="X48" s="29"/>
      <c r="Y48" s="45"/>
      <c r="Z48" s="29"/>
      <c r="AB48" s="27"/>
      <c r="AC48" s="28"/>
      <c r="AD48" s="28"/>
      <c r="AE48" s="28"/>
      <c r="AF48" s="215" t="s">
        <v>61</v>
      </c>
      <c r="AG48" s="215"/>
      <c r="AH48" s="215"/>
      <c r="AI48" s="215"/>
      <c r="AJ48" s="28"/>
      <c r="AK48" s="29"/>
      <c r="AL48" s="45"/>
      <c r="AM48" s="29"/>
      <c r="AX48" s="29"/>
      <c r="AY48" s="45"/>
      <c r="AZ48" s="29"/>
      <c r="BK48" s="29"/>
      <c r="BL48" s="45"/>
      <c r="BM48" s="29"/>
    </row>
    <row r="49" spans="2:65" x14ac:dyDescent="0.2">
      <c r="B49" s="16"/>
      <c r="C49" s="18"/>
      <c r="D49" s="26"/>
      <c r="E49" s="26"/>
      <c r="F49" s="23" t="s">
        <v>57</v>
      </c>
      <c r="G49" s="23" t="s">
        <v>57</v>
      </c>
      <c r="H49" s="23" t="s">
        <v>60</v>
      </c>
      <c r="I49" s="23" t="s">
        <v>60</v>
      </c>
      <c r="J49" s="23" t="s">
        <v>67</v>
      </c>
      <c r="K49" s="34" t="s">
        <v>67</v>
      </c>
      <c r="L49" s="46" t="s">
        <v>67</v>
      </c>
      <c r="M49" s="34" t="s">
        <v>67</v>
      </c>
      <c r="O49" s="16"/>
      <c r="P49" s="18"/>
      <c r="Q49" s="26"/>
      <c r="R49" s="26"/>
      <c r="S49" s="23" t="s">
        <v>57</v>
      </c>
      <c r="T49" s="23" t="s">
        <v>57</v>
      </c>
      <c r="U49" s="23" t="s">
        <v>60</v>
      </c>
      <c r="V49" s="23" t="s">
        <v>60</v>
      </c>
      <c r="W49" s="23" t="s">
        <v>67</v>
      </c>
      <c r="X49" s="34" t="s">
        <v>67</v>
      </c>
      <c r="Y49" s="46" t="s">
        <v>67</v>
      </c>
      <c r="Z49" s="34" t="s">
        <v>67</v>
      </c>
      <c r="AB49" s="16"/>
      <c r="AC49" s="18"/>
      <c r="AD49" s="26"/>
      <c r="AE49" s="26"/>
      <c r="AF49" s="23" t="s">
        <v>57</v>
      </c>
      <c r="AG49" s="23" t="s">
        <v>57</v>
      </c>
      <c r="AH49" s="23" t="s">
        <v>60</v>
      </c>
      <c r="AI49" s="23" t="s">
        <v>60</v>
      </c>
      <c r="AJ49" s="23" t="s">
        <v>67</v>
      </c>
      <c r="AK49" s="34" t="s">
        <v>67</v>
      </c>
      <c r="AL49" s="46" t="s">
        <v>67</v>
      </c>
      <c r="AM49" s="34" t="s">
        <v>67</v>
      </c>
      <c r="AX49" s="34" t="s">
        <v>67</v>
      </c>
      <c r="AY49" s="46" t="s">
        <v>67</v>
      </c>
      <c r="AZ49" s="34" t="s">
        <v>67</v>
      </c>
      <c r="BK49" s="34" t="s">
        <v>67</v>
      </c>
      <c r="BL49" s="46" t="s">
        <v>67</v>
      </c>
      <c r="BM49" s="34" t="s">
        <v>67</v>
      </c>
    </row>
    <row r="50" spans="2:65" x14ac:dyDescent="0.2">
      <c r="B50" s="16"/>
      <c r="C50" s="18"/>
      <c r="D50" s="23" t="s">
        <v>6</v>
      </c>
      <c r="E50" s="23" t="s">
        <v>4</v>
      </c>
      <c r="F50" s="23" t="s">
        <v>58</v>
      </c>
      <c r="G50" s="23" t="s">
        <v>59</v>
      </c>
      <c r="H50" s="23" t="s">
        <v>58</v>
      </c>
      <c r="I50" s="23" t="s">
        <v>59</v>
      </c>
      <c r="J50" s="23" t="s">
        <v>62</v>
      </c>
      <c r="K50" s="34" t="s">
        <v>63</v>
      </c>
      <c r="L50" s="46" t="s">
        <v>68</v>
      </c>
      <c r="M50" s="34" t="s">
        <v>69</v>
      </c>
      <c r="O50" s="16"/>
      <c r="P50" s="18"/>
      <c r="Q50" s="23" t="s">
        <v>6</v>
      </c>
      <c r="R50" s="23" t="s">
        <v>4</v>
      </c>
      <c r="S50" s="23" t="s">
        <v>58</v>
      </c>
      <c r="T50" s="23" t="s">
        <v>59</v>
      </c>
      <c r="U50" s="23" t="s">
        <v>58</v>
      </c>
      <c r="V50" s="23" t="s">
        <v>59</v>
      </c>
      <c r="W50" s="23" t="s">
        <v>62</v>
      </c>
      <c r="X50" s="34" t="s">
        <v>63</v>
      </c>
      <c r="Y50" s="46" t="s">
        <v>68</v>
      </c>
      <c r="Z50" s="34" t="s">
        <v>69</v>
      </c>
      <c r="AB50" s="16"/>
      <c r="AC50" s="18"/>
      <c r="AD50" s="23" t="s">
        <v>6</v>
      </c>
      <c r="AE50" s="23" t="s">
        <v>4</v>
      </c>
      <c r="AF50" s="23" t="s">
        <v>58</v>
      </c>
      <c r="AG50" s="23" t="s">
        <v>59</v>
      </c>
      <c r="AH50" s="23" t="s">
        <v>58</v>
      </c>
      <c r="AI50" s="23" t="s">
        <v>59</v>
      </c>
      <c r="AJ50" s="23" t="s">
        <v>62</v>
      </c>
      <c r="AK50" s="34" t="s">
        <v>63</v>
      </c>
      <c r="AL50" s="46" t="s">
        <v>68</v>
      </c>
      <c r="AM50" s="34" t="s">
        <v>69</v>
      </c>
      <c r="AX50" s="34" t="s">
        <v>63</v>
      </c>
      <c r="AY50" s="46" t="s">
        <v>68</v>
      </c>
      <c r="AZ50" s="34" t="s">
        <v>69</v>
      </c>
      <c r="BK50" s="34" t="s">
        <v>63</v>
      </c>
      <c r="BL50" s="46" t="s">
        <v>68</v>
      </c>
      <c r="BM50" s="34" t="s">
        <v>69</v>
      </c>
    </row>
    <row r="51" spans="2:65" x14ac:dyDescent="0.2">
      <c r="B51" s="7" t="s">
        <v>1</v>
      </c>
      <c r="C51" s="9" t="s">
        <v>2</v>
      </c>
      <c r="D51" s="9" t="s">
        <v>7</v>
      </c>
      <c r="E51" s="9" t="s">
        <v>5</v>
      </c>
      <c r="F51" s="10" t="s">
        <v>64</v>
      </c>
      <c r="G51" s="10" t="s">
        <v>64</v>
      </c>
      <c r="H51" s="10" t="s">
        <v>65</v>
      </c>
      <c r="I51" s="10" t="s">
        <v>65</v>
      </c>
      <c r="J51" s="9" t="s">
        <v>66</v>
      </c>
      <c r="K51" s="35" t="s">
        <v>66</v>
      </c>
      <c r="L51" s="47" t="s">
        <v>64</v>
      </c>
      <c r="M51" s="48" t="s">
        <v>70</v>
      </c>
      <c r="O51" s="7" t="s">
        <v>1</v>
      </c>
      <c r="P51" s="9" t="s">
        <v>2</v>
      </c>
      <c r="Q51" s="9" t="s">
        <v>7</v>
      </c>
      <c r="R51" s="9" t="s">
        <v>5</v>
      </c>
      <c r="S51" s="10" t="s">
        <v>64</v>
      </c>
      <c r="T51" s="10" t="s">
        <v>64</v>
      </c>
      <c r="U51" s="10" t="s">
        <v>65</v>
      </c>
      <c r="V51" s="10" t="s">
        <v>65</v>
      </c>
      <c r="W51" s="9" t="s">
        <v>66</v>
      </c>
      <c r="X51" s="35" t="s">
        <v>66</v>
      </c>
      <c r="Y51" s="47" t="s">
        <v>64</v>
      </c>
      <c r="Z51" s="48" t="s">
        <v>70</v>
      </c>
      <c r="AB51" s="7" t="s">
        <v>1</v>
      </c>
      <c r="AC51" s="9" t="s">
        <v>2</v>
      </c>
      <c r="AD51" s="9" t="s">
        <v>7</v>
      </c>
      <c r="AE51" s="9" t="s">
        <v>5</v>
      </c>
      <c r="AF51" s="10" t="s">
        <v>64</v>
      </c>
      <c r="AG51" s="10" t="s">
        <v>64</v>
      </c>
      <c r="AH51" s="10" t="s">
        <v>65</v>
      </c>
      <c r="AI51" s="10" t="s">
        <v>65</v>
      </c>
      <c r="AJ51" s="9" t="s">
        <v>66</v>
      </c>
      <c r="AK51" s="35" t="s">
        <v>66</v>
      </c>
      <c r="AL51" s="47" t="s">
        <v>64</v>
      </c>
      <c r="AM51" s="48" t="s">
        <v>70</v>
      </c>
      <c r="AX51" s="35" t="s">
        <v>66</v>
      </c>
      <c r="AY51" s="47" t="s">
        <v>64</v>
      </c>
      <c r="AZ51" s="48" t="s">
        <v>70</v>
      </c>
      <c r="BK51" s="35" t="s">
        <v>66</v>
      </c>
      <c r="BL51" s="47" t="s">
        <v>64</v>
      </c>
      <c r="BM51" s="48" t="s">
        <v>70</v>
      </c>
    </row>
    <row r="52" spans="2:65" x14ac:dyDescent="0.2">
      <c r="B52" s="8" t="s">
        <v>3</v>
      </c>
      <c r="C52" s="15"/>
      <c r="D52" s="20"/>
      <c r="E52" s="21"/>
      <c r="F52" s="21"/>
      <c r="G52" s="21"/>
      <c r="H52" s="21"/>
      <c r="I52" s="21"/>
      <c r="J52" s="21"/>
      <c r="K52" s="22"/>
      <c r="L52" s="44"/>
      <c r="M52" s="22"/>
      <c r="O52" s="8" t="s">
        <v>3</v>
      </c>
      <c r="P52" s="15"/>
      <c r="Q52" s="20"/>
      <c r="R52" s="21"/>
      <c r="S52" s="21"/>
      <c r="T52" s="21"/>
      <c r="U52" s="21"/>
      <c r="V52" s="21"/>
      <c r="W52" s="21"/>
      <c r="X52" s="22"/>
      <c r="Y52" s="44"/>
      <c r="Z52" s="22"/>
      <c r="AB52" s="8" t="s">
        <v>3</v>
      </c>
      <c r="AC52" s="15"/>
      <c r="AD52" s="20"/>
      <c r="AE52" s="21"/>
      <c r="AF52" s="21"/>
      <c r="AG52" s="21"/>
      <c r="AH52" s="21"/>
      <c r="AI52" s="21"/>
      <c r="AJ52" s="21"/>
      <c r="AK52" s="22"/>
      <c r="AL52" s="44"/>
      <c r="AM52" s="22"/>
      <c r="AX52" s="22"/>
      <c r="AY52" s="44"/>
      <c r="AZ52" s="22"/>
      <c r="BK52" s="22"/>
      <c r="BL52" s="44"/>
      <c r="BM52" s="22"/>
    </row>
    <row r="53" spans="2:65" x14ac:dyDescent="0.2">
      <c r="B53" s="16">
        <v>1</v>
      </c>
      <c r="C53" s="17" t="s">
        <v>22</v>
      </c>
      <c r="D53" s="18">
        <v>1455</v>
      </c>
      <c r="E53" s="18">
        <v>726</v>
      </c>
      <c r="F53" s="30">
        <v>37.451487724104837</v>
      </c>
      <c r="G53" s="30">
        <v>29.322993943096026</v>
      </c>
      <c r="H53" s="30">
        <v>311.67232659770247</v>
      </c>
      <c r="I53" s="30">
        <v>1337.3552988333201</v>
      </c>
      <c r="J53" s="32">
        <f>(G53-F53)/F53</f>
        <v>-0.21704061106702263</v>
      </c>
      <c r="K53" s="36">
        <f t="shared" ref="K53:K56" si="30">(I53-H53)/H53</f>
        <v>3.2909016447890775</v>
      </c>
      <c r="L53" s="49">
        <f>kWh_in_MMBtu*(I53-H53)*Elec_source_E+(G53-F53)*Gas_source_E</f>
        <v>2.120763452181686</v>
      </c>
      <c r="M53" s="50">
        <f>(I53-H53)*Elec_emissions/1000+(G53-F53)*Gas_emissions</f>
        <v>296.45445582229286</v>
      </c>
      <c r="O53" s="16">
        <v>1</v>
      </c>
      <c r="P53" s="17" t="s">
        <v>22</v>
      </c>
      <c r="Q53" s="18">
        <v>794</v>
      </c>
      <c r="R53" s="18">
        <v>236</v>
      </c>
      <c r="S53" s="30">
        <v>55.950661117135233</v>
      </c>
      <c r="T53" s="30">
        <v>46.074337113568468</v>
      </c>
      <c r="U53" s="30">
        <v>383.74852129357186</v>
      </c>
      <c r="V53" s="30">
        <v>1033.1064988814942</v>
      </c>
      <c r="W53" s="32">
        <f>(T53-S53)/S53</f>
        <v>-0.17651845047711295</v>
      </c>
      <c r="X53" s="36">
        <f t="shared" ref="X53:X56" si="31">(V53-U53)/U53</f>
        <v>1.6921445726983173</v>
      </c>
      <c r="Y53" s="49">
        <f>kWh_in_MMBtu*(V53-U53)*Elec_source_E+(T53-S53)*Gas_source_E</f>
        <v>-3.8132554334567423</v>
      </c>
      <c r="Z53" s="50">
        <f>(V53-U53)*Elec_emissions/1000+(T53-S53)*Gas_emissions</f>
        <v>-507.65312911147544</v>
      </c>
      <c r="AB53" s="16">
        <v>1</v>
      </c>
      <c r="AC53" s="17" t="s">
        <v>22</v>
      </c>
      <c r="AD53" s="18">
        <v>661</v>
      </c>
      <c r="AE53" s="18">
        <v>490</v>
      </c>
      <c r="AF53" s="30">
        <v>28.541681763380041</v>
      </c>
      <c r="AG53" s="30">
        <v>21.255000089562387</v>
      </c>
      <c r="AH53" s="30">
        <v>276.95807772377327</v>
      </c>
      <c r="AI53" s="30">
        <v>923.17230697273476</v>
      </c>
      <c r="AJ53" s="32">
        <f>(AG53-AF53)/AF53</f>
        <v>-0.25529966083381661</v>
      </c>
      <c r="AK53" s="36">
        <f t="shared" ref="AK53:AK56" si="32">(AI53-AH53)/AH53</f>
        <v>2.3332564789587731</v>
      </c>
      <c r="AL53" s="49">
        <f>kWh_in_MMBtu*(AI53-AH53)*Elec_source_E+(AG53-AF53)*Gas_source_E</f>
        <v>-1.0242018339464263</v>
      </c>
      <c r="AM53" s="50">
        <f>(AI53-AH53)*Elec_emissions/1000+(AG53-AF53)*Gas_emissions</f>
        <v>-131.54671672320524</v>
      </c>
      <c r="AX53" s="36" t="e">
        <f t="shared" ref="AX53:AX56" si="33">(AV53-AU53)/AU53</f>
        <v>#DIV/0!</v>
      </c>
      <c r="AY53" s="49">
        <f>kWh_in_MMBtu*(AV53-AU53)*Elec_source_E+(AT53-AS53)*Gas_source_E</f>
        <v>0</v>
      </c>
      <c r="AZ53" s="50">
        <f>(AV53-AU53)*Elec_emissions/1000+(AT53-AS53)*Gas_emissions</f>
        <v>0</v>
      </c>
      <c r="BK53" s="36" t="e">
        <f t="shared" ref="BK53:BK56" si="34">(BI53-BH53)/BH53</f>
        <v>#DIV/0!</v>
      </c>
      <c r="BL53" s="49">
        <f>kWh_in_MMBtu*(BI53-BH53)*Elec_source_E+(BG53-BF53)*Gas_source_E</f>
        <v>0</v>
      </c>
      <c r="BM53" s="50">
        <f>(BI53-BH53)*Elec_emissions/1000+(BG53-BF53)*Gas_emissions</f>
        <v>0</v>
      </c>
    </row>
    <row r="54" spans="2:65" x14ac:dyDescent="0.2">
      <c r="B54" s="16">
        <v>2</v>
      </c>
      <c r="C54" s="17" t="s">
        <v>23</v>
      </c>
      <c r="D54" s="18">
        <v>1455</v>
      </c>
      <c r="E54" s="18">
        <v>794</v>
      </c>
      <c r="F54" s="30">
        <v>38.120352199924206</v>
      </c>
      <c r="G54" s="31">
        <v>30.080714928967517</v>
      </c>
      <c r="H54" s="31">
        <v>315.29603323837898</v>
      </c>
      <c r="I54" s="30">
        <v>1277.1270990952878</v>
      </c>
      <c r="J54" s="37">
        <f t="shared" ref="J54:J56" si="35">(G54-F54)/F54</f>
        <v>-0.2109014425887879</v>
      </c>
      <c r="K54" s="38">
        <f t="shared" si="30"/>
        <v>3.0505650704768565</v>
      </c>
      <c r="L54" s="49">
        <f>kWh_in_MMBtu*(I54-H54)*Elec_source_E+(G54-F54)*Gas_source_E</f>
        <v>1.5340272680252749</v>
      </c>
      <c r="M54" s="50">
        <f>(I54-H54)*Elec_emissions/1000+(G54-F54)*Gas_emissions</f>
        <v>216.67569092531221</v>
      </c>
      <c r="O54" s="16">
        <v>2</v>
      </c>
      <c r="P54" s="17" t="s">
        <v>23</v>
      </c>
      <c r="Q54" s="18">
        <v>794</v>
      </c>
      <c r="R54" s="18">
        <v>283</v>
      </c>
      <c r="S54" s="30">
        <v>55.2070570991797</v>
      </c>
      <c r="T54" s="31">
        <v>46.06265901682778</v>
      </c>
      <c r="U54" s="31">
        <v>382.89087666154984</v>
      </c>
      <c r="V54" s="30">
        <v>893.04234119929254</v>
      </c>
      <c r="W54" s="37">
        <f t="shared" ref="W54:W56" si="36">(T54-S54)/S54</f>
        <v>-0.16563820936739976</v>
      </c>
      <c r="X54" s="38">
        <f t="shared" si="31"/>
        <v>1.3323677727340648</v>
      </c>
      <c r="Y54" s="49">
        <f>kWh_in_MMBtu*(V54-U54)*Elec_source_E+(T54-S54)*Gas_source_E</f>
        <v>-4.5057820762901466</v>
      </c>
      <c r="Z54" s="50">
        <f>(V54-U54)*Elec_emissions/1000+(T54-S54)*Gas_emissions</f>
        <v>-602.4662886678542</v>
      </c>
      <c r="AB54" s="16">
        <v>2</v>
      </c>
      <c r="AC54" s="17" t="s">
        <v>23</v>
      </c>
      <c r="AD54" s="18">
        <v>661</v>
      </c>
      <c r="AE54" s="18">
        <v>511</v>
      </c>
      <c r="AF54" s="30">
        <v>28.657460836931516</v>
      </c>
      <c r="AG54" s="31">
        <v>21.229657831385399</v>
      </c>
      <c r="AH54" s="31">
        <v>277.86092425842293</v>
      </c>
      <c r="AI54" s="30">
        <v>893.95545289754489</v>
      </c>
      <c r="AJ54" s="37">
        <f t="shared" ref="AJ54:AJ56" si="37">(AG54-AF54)/AF54</f>
        <v>-0.25919264263544733</v>
      </c>
      <c r="AK54" s="38">
        <f t="shared" si="32"/>
        <v>2.2172766116120988</v>
      </c>
      <c r="AL54" s="49">
        <f>kWh_in_MMBtu*(AI54-AH54)*Elec_source_E+(AG54-AF54)*Gas_source_E</f>
        <v>-1.5004814824144042</v>
      </c>
      <c r="AM54" s="50">
        <f>(AI54-AH54)*Elec_emissions/1000+(AG54-AF54)*Gas_emissions</f>
        <v>-196.08559717399578</v>
      </c>
      <c r="AX54" s="38" t="e">
        <f t="shared" si="33"/>
        <v>#DIV/0!</v>
      </c>
      <c r="AY54" s="49">
        <f>kWh_in_MMBtu*(AV54-AU54)*Elec_source_E+(AT54-AS54)*Gas_source_E</f>
        <v>0</v>
      </c>
      <c r="AZ54" s="50">
        <f>(AV54-AU54)*Elec_emissions/1000+(AT54-AS54)*Gas_emissions</f>
        <v>0</v>
      </c>
      <c r="BK54" s="38" t="e">
        <f t="shared" si="34"/>
        <v>#DIV/0!</v>
      </c>
      <c r="BL54" s="49">
        <f>kWh_in_MMBtu*(BI54-BH54)*Elec_source_E+(BG54-BF54)*Gas_source_E</f>
        <v>0</v>
      </c>
      <c r="BM54" s="50">
        <f>(BI54-BH54)*Elec_emissions/1000+(BG54-BF54)*Gas_emissions</f>
        <v>0</v>
      </c>
    </row>
    <row r="55" spans="2:65" x14ac:dyDescent="0.2">
      <c r="B55" s="16">
        <v>3</v>
      </c>
      <c r="C55" s="17" t="s">
        <v>24</v>
      </c>
      <c r="D55" s="18">
        <v>1455</v>
      </c>
      <c r="E55" s="18">
        <v>1059</v>
      </c>
      <c r="F55" s="30">
        <v>38.838651006106545</v>
      </c>
      <c r="G55" s="31">
        <v>31.132384579871395</v>
      </c>
      <c r="H55" s="31">
        <v>320.61721666388678</v>
      </c>
      <c r="I55" s="30">
        <v>1265.6629652210227</v>
      </c>
      <c r="J55" s="37">
        <f t="shared" si="35"/>
        <v>-0.19841745855239681</v>
      </c>
      <c r="K55" s="38">
        <f t="shared" si="30"/>
        <v>2.9475826606899198</v>
      </c>
      <c r="L55" s="49">
        <f>kWh_in_MMBtu*(I55-H55)*Elec_source_E+(G55-F55)*Gas_source_E</f>
        <v>1.7177001765818236</v>
      </c>
      <c r="M55" s="50">
        <f>(I55-H55)*Elec_emissions/1000+(G55-F55)*Gas_emissions</f>
        <v>241.27535374550871</v>
      </c>
      <c r="O55" s="16">
        <v>3</v>
      </c>
      <c r="P55" s="17" t="s">
        <v>24</v>
      </c>
      <c r="Q55" s="18">
        <v>794</v>
      </c>
      <c r="R55" s="18">
        <v>440</v>
      </c>
      <c r="S55" s="30">
        <v>52.812962734760866</v>
      </c>
      <c r="T55" s="31">
        <v>45.035649942541049</v>
      </c>
      <c r="U55" s="31">
        <v>375.90879525004209</v>
      </c>
      <c r="V55" s="30">
        <v>787.21918241278127</v>
      </c>
      <c r="W55" s="37">
        <f t="shared" si="36"/>
        <v>-0.14726143714525755</v>
      </c>
      <c r="X55" s="38">
        <f t="shared" si="31"/>
        <v>1.0941760138630146</v>
      </c>
      <c r="Y55" s="49">
        <f>kWh_in_MMBtu*(V55-U55)*Elec_source_E+(T55-S55)*Gas_source_E</f>
        <v>-4.0738381712662068</v>
      </c>
      <c r="Z55" s="50">
        <f>(V55-U55)*Elec_emissions/1000+(T55-S55)*Gas_emissions</f>
        <v>-545.21967752169041</v>
      </c>
      <c r="AB55" s="16">
        <v>3</v>
      </c>
      <c r="AC55" s="17" t="s">
        <v>24</v>
      </c>
      <c r="AD55" s="18">
        <v>661</v>
      </c>
      <c r="AE55" s="18">
        <v>619</v>
      </c>
      <c r="AF55" s="30">
        <v>28.905376110132675</v>
      </c>
      <c r="AG55" s="31">
        <v>21.249611139524646</v>
      </c>
      <c r="AH55" s="31">
        <v>281.31464060910764</v>
      </c>
      <c r="AI55" s="30">
        <v>937.52452467662954</v>
      </c>
      <c r="AJ55" s="37">
        <f t="shared" si="37"/>
        <v>-0.26485609256349818</v>
      </c>
      <c r="AK55" s="38">
        <f t="shared" si="32"/>
        <v>2.3326545772615468</v>
      </c>
      <c r="AL55" s="49">
        <f>kWh_in_MMBtu*(AI55-AH55)*Elec_source_E+(AG55-AF55)*Gas_source_E</f>
        <v>-1.3194905135263735</v>
      </c>
      <c r="AM55" s="50">
        <f>(AI55-AH55)*Elec_emissions/1000+(AG55-AF55)*Gas_emissions</f>
        <v>-171.2682792452033</v>
      </c>
      <c r="AX55" s="38" t="e">
        <f t="shared" si="33"/>
        <v>#DIV/0!</v>
      </c>
      <c r="AY55" s="49">
        <f>kWh_in_MMBtu*(AV55-AU55)*Elec_source_E+(AT55-AS55)*Gas_source_E</f>
        <v>0</v>
      </c>
      <c r="AZ55" s="50">
        <f>(AV55-AU55)*Elec_emissions/1000+(AT55-AS55)*Gas_emissions</f>
        <v>0</v>
      </c>
      <c r="BK55" s="38" t="e">
        <f t="shared" si="34"/>
        <v>#DIV/0!</v>
      </c>
      <c r="BL55" s="49">
        <f>kWh_in_MMBtu*(BI55-BH55)*Elec_source_E+(BG55-BF55)*Gas_source_E</f>
        <v>0</v>
      </c>
      <c r="BM55" s="50">
        <f>(BI55-BH55)*Elec_emissions/1000+(BG55-BF55)*Gas_emissions</f>
        <v>0</v>
      </c>
    </row>
    <row r="56" spans="2:65" x14ac:dyDescent="0.2">
      <c r="B56" s="19">
        <v>4</v>
      </c>
      <c r="C56" s="14" t="s">
        <v>25</v>
      </c>
      <c r="D56" s="13">
        <v>1455</v>
      </c>
      <c r="E56" s="13">
        <v>1446</v>
      </c>
      <c r="F56" s="39">
        <v>41.480988668581517</v>
      </c>
      <c r="G56" s="40">
        <v>33.412450720006177</v>
      </c>
      <c r="H56" s="40">
        <v>332.0764598561064</v>
      </c>
      <c r="I56" s="39">
        <v>1344.1792126512826</v>
      </c>
      <c r="J56" s="41">
        <f t="shared" si="35"/>
        <v>-0.19451170783416266</v>
      </c>
      <c r="K56" s="42">
        <f t="shared" si="30"/>
        <v>3.0478003566821181</v>
      </c>
      <c r="L56" s="51">
        <f>kWh_in_MMBtu*(I56-H56)*Elec_source_E+(G56-F56)*Gas_source_E</f>
        <v>2.0407273368380849</v>
      </c>
      <c r="M56" s="52">
        <f>(I56-H56)*Elec_emissions/1000+(G56-F56)*Gas_emissions</f>
        <v>285.52232412361104</v>
      </c>
      <c r="O56" s="19">
        <v>4</v>
      </c>
      <c r="P56" s="14" t="s">
        <v>25</v>
      </c>
      <c r="Q56" s="13">
        <v>794</v>
      </c>
      <c r="R56" s="13">
        <v>787</v>
      </c>
      <c r="S56" s="39">
        <v>52.205320448731889</v>
      </c>
      <c r="T56" s="40">
        <v>45.200203392697205</v>
      </c>
      <c r="U56" s="40">
        <v>375.9824528896529</v>
      </c>
      <c r="V56" s="39">
        <v>769.29214240589909</v>
      </c>
      <c r="W56" s="41">
        <f t="shared" si="36"/>
        <v>-0.1341839681438991</v>
      </c>
      <c r="X56" s="42">
        <f t="shared" si="31"/>
        <v>1.046085226832856</v>
      </c>
      <c r="Y56" s="51">
        <f>kWh_in_MMBtu*(V56-U56)*Elec_source_E+(T56-S56)*Gas_source_E</f>
        <v>-3.424857826844387</v>
      </c>
      <c r="Z56" s="52">
        <f>(V56-U56)*Elec_emissions/1000+(T56-S56)*Gas_emissions</f>
        <v>-457.87991868047664</v>
      </c>
      <c r="AB56" s="19">
        <v>4</v>
      </c>
      <c r="AC56" s="14" t="s">
        <v>25</v>
      </c>
      <c r="AD56" s="13">
        <v>661</v>
      </c>
      <c r="AE56" s="13">
        <v>659</v>
      </c>
      <c r="AF56" s="39">
        <v>28.673630381816256</v>
      </c>
      <c r="AG56" s="40">
        <v>19.335119379478318</v>
      </c>
      <c r="AH56" s="40">
        <v>279.64244389646854</v>
      </c>
      <c r="AI56" s="39">
        <v>1137.741655709385</v>
      </c>
      <c r="AJ56" s="41">
        <f t="shared" si="37"/>
        <v>-0.32568289672381606</v>
      </c>
      <c r="AK56" s="42">
        <f t="shared" si="32"/>
        <v>3.0685585487538107</v>
      </c>
      <c r="AL56" s="51">
        <f>kWh_in_MMBtu*(AI56-AH56)*Elec_source_E+(AG56-AF56)*Gas_source_E</f>
        <v>-0.99228414677111232</v>
      </c>
      <c r="AM56" s="52">
        <f>(AI56-AH56)*Elec_emissions/1000+(AG56-AF56)*Gas_emissions</f>
        <v>-125.08486336769647</v>
      </c>
      <c r="AX56" s="42" t="e">
        <f t="shared" si="33"/>
        <v>#DIV/0!</v>
      </c>
      <c r="AY56" s="51">
        <f>kWh_in_MMBtu*(AV56-AU56)*Elec_source_E+(AT56-AS56)*Gas_source_E</f>
        <v>0</v>
      </c>
      <c r="AZ56" s="52">
        <f>(AV56-AU56)*Elec_emissions/1000+(AT56-AS56)*Gas_emissions</f>
        <v>0</v>
      </c>
      <c r="BK56" s="42" t="e">
        <f t="shared" si="34"/>
        <v>#DIV/0!</v>
      </c>
      <c r="BL56" s="51">
        <f>kWh_in_MMBtu*(BI56-BH56)*Elec_source_E+(BG56-BF56)*Gas_source_E</f>
        <v>0</v>
      </c>
      <c r="BM56" s="52">
        <f>(BI56-BH56)*Elec_emissions/1000+(BG56-BF56)*Gas_emissions</f>
        <v>0</v>
      </c>
    </row>
    <row r="62" spans="2:65" x14ac:dyDescent="0.2">
      <c r="B62" s="1" t="s">
        <v>27</v>
      </c>
      <c r="C62" s="2"/>
      <c r="D62" s="2"/>
      <c r="E62" s="2"/>
      <c r="F62" s="2"/>
      <c r="G62" s="2"/>
      <c r="H62" s="3" t="s">
        <v>33</v>
      </c>
      <c r="I62" s="2"/>
      <c r="J62" s="2"/>
      <c r="K62" s="2"/>
      <c r="L62" s="43"/>
      <c r="M62" s="43"/>
      <c r="O62" s="1" t="s">
        <v>30</v>
      </c>
      <c r="P62" s="2"/>
      <c r="Q62" s="2"/>
      <c r="R62" s="2"/>
      <c r="S62" s="2"/>
      <c r="T62" s="2"/>
      <c r="U62" s="3" t="s">
        <v>33</v>
      </c>
      <c r="V62" s="2"/>
      <c r="W62" s="2"/>
      <c r="X62" s="2"/>
      <c r="Y62" s="43"/>
      <c r="Z62" s="43"/>
      <c r="AB62" s="1" t="s">
        <v>31</v>
      </c>
      <c r="AC62" s="2"/>
      <c r="AD62" s="2"/>
      <c r="AE62" s="2"/>
      <c r="AF62" s="2"/>
      <c r="AG62" s="2"/>
      <c r="AH62" s="3" t="s">
        <v>33</v>
      </c>
      <c r="AI62" s="2"/>
      <c r="AJ62" s="2"/>
      <c r="AK62" s="2"/>
      <c r="AL62" s="43"/>
      <c r="AM62" s="43"/>
      <c r="AX62" s="2"/>
      <c r="AY62" s="43"/>
      <c r="AZ62" s="43"/>
      <c r="BK62" s="2"/>
      <c r="BL62" s="43"/>
      <c r="BM62" s="43"/>
    </row>
    <row r="63" spans="2:65" x14ac:dyDescent="0.2">
      <c r="B63" s="27"/>
      <c r="C63" s="28"/>
      <c r="D63" s="28"/>
      <c r="E63" s="28"/>
      <c r="F63" s="215" t="s">
        <v>61</v>
      </c>
      <c r="G63" s="215"/>
      <c r="H63" s="215"/>
      <c r="I63" s="215"/>
      <c r="J63" s="28"/>
      <c r="K63" s="29"/>
      <c r="L63" s="45"/>
      <c r="M63" s="29"/>
      <c r="O63" s="27"/>
      <c r="P63" s="28"/>
      <c r="Q63" s="28"/>
      <c r="R63" s="28"/>
      <c r="S63" s="215" t="s">
        <v>61</v>
      </c>
      <c r="T63" s="215"/>
      <c r="U63" s="215"/>
      <c r="V63" s="215"/>
      <c r="W63" s="28"/>
      <c r="X63" s="29"/>
      <c r="Y63" s="45"/>
      <c r="Z63" s="29"/>
      <c r="AB63" s="27"/>
      <c r="AC63" s="28"/>
      <c r="AD63" s="28"/>
      <c r="AE63" s="28"/>
      <c r="AF63" s="215" t="s">
        <v>61</v>
      </c>
      <c r="AG63" s="215"/>
      <c r="AH63" s="215"/>
      <c r="AI63" s="215"/>
      <c r="AJ63" s="28"/>
      <c r="AK63" s="29"/>
      <c r="AL63" s="45"/>
      <c r="AM63" s="29"/>
      <c r="AX63" s="29"/>
      <c r="AY63" s="45"/>
      <c r="AZ63" s="29"/>
      <c r="BK63" s="29"/>
      <c r="BL63" s="45"/>
      <c r="BM63" s="29"/>
    </row>
    <row r="64" spans="2:65" x14ac:dyDescent="0.2">
      <c r="B64" s="16"/>
      <c r="C64" s="18"/>
      <c r="D64" s="26"/>
      <c r="E64" s="26"/>
      <c r="F64" s="23" t="s">
        <v>57</v>
      </c>
      <c r="G64" s="23" t="s">
        <v>57</v>
      </c>
      <c r="H64" s="23" t="s">
        <v>60</v>
      </c>
      <c r="I64" s="23" t="s">
        <v>60</v>
      </c>
      <c r="J64" s="23" t="s">
        <v>67</v>
      </c>
      <c r="K64" s="34" t="s">
        <v>67</v>
      </c>
      <c r="L64" s="46" t="s">
        <v>67</v>
      </c>
      <c r="M64" s="34" t="s">
        <v>67</v>
      </c>
      <c r="O64" s="16"/>
      <c r="P64" s="18"/>
      <c r="Q64" s="26"/>
      <c r="R64" s="26"/>
      <c r="S64" s="23" t="s">
        <v>57</v>
      </c>
      <c r="T64" s="23" t="s">
        <v>57</v>
      </c>
      <c r="U64" s="23" t="s">
        <v>60</v>
      </c>
      <c r="V64" s="23" t="s">
        <v>60</v>
      </c>
      <c r="W64" s="23" t="s">
        <v>67</v>
      </c>
      <c r="X64" s="34" t="s">
        <v>67</v>
      </c>
      <c r="Y64" s="46" t="s">
        <v>67</v>
      </c>
      <c r="Z64" s="34" t="s">
        <v>67</v>
      </c>
      <c r="AB64" s="16"/>
      <c r="AC64" s="18"/>
      <c r="AD64" s="26"/>
      <c r="AE64" s="26"/>
      <c r="AF64" s="23" t="s">
        <v>57</v>
      </c>
      <c r="AG64" s="23" t="s">
        <v>57</v>
      </c>
      <c r="AH64" s="23" t="s">
        <v>60</v>
      </c>
      <c r="AI64" s="23" t="s">
        <v>60</v>
      </c>
      <c r="AJ64" s="23" t="s">
        <v>67</v>
      </c>
      <c r="AK64" s="34" t="s">
        <v>67</v>
      </c>
      <c r="AL64" s="46" t="s">
        <v>67</v>
      </c>
      <c r="AM64" s="34" t="s">
        <v>67</v>
      </c>
      <c r="AX64" s="34" t="s">
        <v>67</v>
      </c>
      <c r="AY64" s="46" t="s">
        <v>67</v>
      </c>
      <c r="AZ64" s="34" t="s">
        <v>67</v>
      </c>
      <c r="BK64" s="34" t="s">
        <v>67</v>
      </c>
      <c r="BL64" s="46" t="s">
        <v>67</v>
      </c>
      <c r="BM64" s="34" t="s">
        <v>67</v>
      </c>
    </row>
    <row r="65" spans="2:65" x14ac:dyDescent="0.2">
      <c r="B65" s="16"/>
      <c r="C65" s="18"/>
      <c r="D65" s="23" t="s">
        <v>6</v>
      </c>
      <c r="E65" s="23" t="s">
        <v>4</v>
      </c>
      <c r="F65" s="23" t="s">
        <v>58</v>
      </c>
      <c r="G65" s="23" t="s">
        <v>59</v>
      </c>
      <c r="H65" s="23" t="s">
        <v>58</v>
      </c>
      <c r="I65" s="23" t="s">
        <v>59</v>
      </c>
      <c r="J65" s="23" t="s">
        <v>62</v>
      </c>
      <c r="K65" s="34" t="s">
        <v>63</v>
      </c>
      <c r="L65" s="46" t="s">
        <v>68</v>
      </c>
      <c r="M65" s="34" t="s">
        <v>69</v>
      </c>
      <c r="O65" s="16"/>
      <c r="P65" s="18"/>
      <c r="Q65" s="23" t="s">
        <v>6</v>
      </c>
      <c r="R65" s="23" t="s">
        <v>4</v>
      </c>
      <c r="S65" s="23" t="s">
        <v>58</v>
      </c>
      <c r="T65" s="23" t="s">
        <v>59</v>
      </c>
      <c r="U65" s="23" t="s">
        <v>58</v>
      </c>
      <c r="V65" s="23" t="s">
        <v>59</v>
      </c>
      <c r="W65" s="23" t="s">
        <v>62</v>
      </c>
      <c r="X65" s="34" t="s">
        <v>63</v>
      </c>
      <c r="Y65" s="46" t="s">
        <v>68</v>
      </c>
      <c r="Z65" s="34" t="s">
        <v>69</v>
      </c>
      <c r="AB65" s="16"/>
      <c r="AC65" s="18"/>
      <c r="AD65" s="23" t="s">
        <v>6</v>
      </c>
      <c r="AE65" s="23" t="s">
        <v>4</v>
      </c>
      <c r="AF65" s="23" t="s">
        <v>58</v>
      </c>
      <c r="AG65" s="23" t="s">
        <v>59</v>
      </c>
      <c r="AH65" s="23" t="s">
        <v>58</v>
      </c>
      <c r="AI65" s="23" t="s">
        <v>59</v>
      </c>
      <c r="AJ65" s="23" t="s">
        <v>62</v>
      </c>
      <c r="AK65" s="34" t="s">
        <v>63</v>
      </c>
      <c r="AL65" s="46" t="s">
        <v>68</v>
      </c>
      <c r="AM65" s="34" t="s">
        <v>69</v>
      </c>
      <c r="AX65" s="34" t="s">
        <v>63</v>
      </c>
      <c r="AY65" s="46" t="s">
        <v>68</v>
      </c>
      <c r="AZ65" s="34" t="s">
        <v>69</v>
      </c>
      <c r="BK65" s="34" t="s">
        <v>63</v>
      </c>
      <c r="BL65" s="46" t="s">
        <v>68</v>
      </c>
      <c r="BM65" s="34" t="s">
        <v>69</v>
      </c>
    </row>
    <row r="66" spans="2:65" x14ac:dyDescent="0.2">
      <c r="B66" s="7" t="s">
        <v>1</v>
      </c>
      <c r="C66" s="9" t="s">
        <v>2</v>
      </c>
      <c r="D66" s="9" t="s">
        <v>7</v>
      </c>
      <c r="E66" s="9" t="s">
        <v>5</v>
      </c>
      <c r="F66" s="10" t="s">
        <v>64</v>
      </c>
      <c r="G66" s="10" t="s">
        <v>64</v>
      </c>
      <c r="H66" s="10" t="s">
        <v>65</v>
      </c>
      <c r="I66" s="10" t="s">
        <v>65</v>
      </c>
      <c r="J66" s="9" t="s">
        <v>66</v>
      </c>
      <c r="K66" s="35" t="s">
        <v>66</v>
      </c>
      <c r="L66" s="47" t="s">
        <v>64</v>
      </c>
      <c r="M66" s="48" t="s">
        <v>70</v>
      </c>
      <c r="O66" s="7" t="s">
        <v>1</v>
      </c>
      <c r="P66" s="9" t="s">
        <v>2</v>
      </c>
      <c r="Q66" s="9" t="s">
        <v>7</v>
      </c>
      <c r="R66" s="9" t="s">
        <v>5</v>
      </c>
      <c r="S66" s="10" t="s">
        <v>64</v>
      </c>
      <c r="T66" s="10" t="s">
        <v>64</v>
      </c>
      <c r="U66" s="10" t="s">
        <v>65</v>
      </c>
      <c r="V66" s="10" t="s">
        <v>65</v>
      </c>
      <c r="W66" s="9" t="s">
        <v>66</v>
      </c>
      <c r="X66" s="35" t="s">
        <v>66</v>
      </c>
      <c r="Y66" s="47" t="s">
        <v>64</v>
      </c>
      <c r="Z66" s="48" t="s">
        <v>70</v>
      </c>
      <c r="AB66" s="7" t="s">
        <v>1</v>
      </c>
      <c r="AC66" s="9" t="s">
        <v>2</v>
      </c>
      <c r="AD66" s="9" t="s">
        <v>7</v>
      </c>
      <c r="AE66" s="9" t="s">
        <v>5</v>
      </c>
      <c r="AF66" s="10" t="s">
        <v>64</v>
      </c>
      <c r="AG66" s="10" t="s">
        <v>64</v>
      </c>
      <c r="AH66" s="10" t="s">
        <v>65</v>
      </c>
      <c r="AI66" s="10" t="s">
        <v>65</v>
      </c>
      <c r="AJ66" s="9" t="s">
        <v>66</v>
      </c>
      <c r="AK66" s="35" t="s">
        <v>66</v>
      </c>
      <c r="AL66" s="47" t="s">
        <v>64</v>
      </c>
      <c r="AM66" s="48" t="s">
        <v>70</v>
      </c>
      <c r="AX66" s="35" t="s">
        <v>66</v>
      </c>
      <c r="AY66" s="47" t="s">
        <v>64</v>
      </c>
      <c r="AZ66" s="48" t="s">
        <v>70</v>
      </c>
      <c r="BK66" s="35" t="s">
        <v>66</v>
      </c>
      <c r="BL66" s="47" t="s">
        <v>64</v>
      </c>
      <c r="BM66" s="48" t="s">
        <v>70</v>
      </c>
    </row>
    <row r="67" spans="2:65" x14ac:dyDescent="0.2">
      <c r="B67" s="8" t="s">
        <v>3</v>
      </c>
      <c r="C67" s="15"/>
      <c r="D67" s="20"/>
      <c r="E67" s="21"/>
      <c r="F67" s="21"/>
      <c r="G67" s="21"/>
      <c r="H67" s="21"/>
      <c r="I67" s="21"/>
      <c r="J67" s="21"/>
      <c r="K67" s="22"/>
      <c r="L67" s="44"/>
      <c r="M67" s="22"/>
      <c r="O67" s="8" t="s">
        <v>3</v>
      </c>
      <c r="P67" s="15"/>
      <c r="Q67" s="20"/>
      <c r="R67" s="21"/>
      <c r="S67" s="21"/>
      <c r="T67" s="21"/>
      <c r="U67" s="21"/>
      <c r="V67" s="21"/>
      <c r="W67" s="21"/>
      <c r="X67" s="22"/>
      <c r="Y67" s="44"/>
      <c r="Z67" s="22"/>
      <c r="AB67" s="8" t="s">
        <v>3</v>
      </c>
      <c r="AC67" s="15"/>
      <c r="AD67" s="20"/>
      <c r="AE67" s="21"/>
      <c r="AF67" s="21"/>
      <c r="AG67" s="21"/>
      <c r="AH67" s="21"/>
      <c r="AI67" s="21"/>
      <c r="AJ67" s="21"/>
      <c r="AK67" s="22"/>
      <c r="AL67" s="44"/>
      <c r="AM67" s="22"/>
      <c r="AX67" s="22"/>
      <c r="AY67" s="44"/>
      <c r="AZ67" s="22"/>
      <c r="BK67" s="22"/>
      <c r="BL67" s="44"/>
      <c r="BM67" s="22"/>
    </row>
    <row r="68" spans="2:65" x14ac:dyDescent="0.2">
      <c r="B68" s="16">
        <v>1</v>
      </c>
      <c r="C68" s="17" t="s">
        <v>22</v>
      </c>
      <c r="D68" s="18">
        <v>815</v>
      </c>
      <c r="E68" s="18">
        <v>465</v>
      </c>
      <c r="F68" s="30">
        <v>36.507307875042208</v>
      </c>
      <c r="G68" s="30">
        <v>27.984613755777868</v>
      </c>
      <c r="H68" s="30">
        <v>302.85836856589015</v>
      </c>
      <c r="I68" s="30">
        <v>533</v>
      </c>
      <c r="J68" s="32">
        <f>(G68-F68)/F68</f>
        <v>-0.23345172830699959</v>
      </c>
      <c r="K68" s="36">
        <f t="shared" ref="K68:K71" si="38">(I68-H68)/H68</f>
        <v>0.759898537801309</v>
      </c>
      <c r="L68" s="49">
        <f>kWh_in_MMBtu*(I68-H68)*Elec_source_E+(G68-F68)*Gas_source_E</f>
        <v>-6.8258717479078346</v>
      </c>
      <c r="M68" s="50">
        <f>(I68-H68)*Elec_emissions/1000+(G68-F68)*Gas_emissions</f>
        <v>-918.21010342666227</v>
      </c>
      <c r="O68" s="16">
        <v>1</v>
      </c>
      <c r="P68" s="17" t="s">
        <v>22</v>
      </c>
      <c r="Q68" s="18">
        <v>441</v>
      </c>
      <c r="R68" s="18">
        <v>155</v>
      </c>
      <c r="S68" s="30">
        <v>57.532763539503947</v>
      </c>
      <c r="T68" s="30">
        <v>48.026370974152172</v>
      </c>
      <c r="U68" s="30">
        <v>394.55597479724014</v>
      </c>
      <c r="V68" s="30">
        <v>989.83066156049063</v>
      </c>
      <c r="W68" s="32">
        <f>(T68-S68)/S68</f>
        <v>-0.16523441567037472</v>
      </c>
      <c r="X68" s="36">
        <f t="shared" ref="X68:X71" si="39">(V68-U68)/U68</f>
        <v>1.508720497944958</v>
      </c>
      <c r="Y68" s="49">
        <f>kWh_in_MMBtu*(V68-U68)*Elec_source_E+(T68-S68)*Gas_source_E</f>
        <v>-3.9890384833201509</v>
      </c>
      <c r="Z68" s="50">
        <f>(V68-U68)*Elec_emissions/1000+(T68-S68)*Gas_emissions</f>
        <v>-531.91031255294467</v>
      </c>
      <c r="AB68" s="16">
        <v>1</v>
      </c>
      <c r="AC68" s="17" t="s">
        <v>22</v>
      </c>
      <c r="AD68" s="18">
        <v>374</v>
      </c>
      <c r="AE68" s="18">
        <v>310</v>
      </c>
      <c r="AF68" s="30">
        <v>25.994580042811322</v>
      </c>
      <c r="AG68" s="30">
        <v>17.963735146590714</v>
      </c>
      <c r="AH68" s="30">
        <v>257.00956545021546</v>
      </c>
      <c r="AI68" s="30">
        <v>1187.3996928793031</v>
      </c>
      <c r="AJ68" s="32">
        <f>(AG68-AF68)/AF68</f>
        <v>-0.30894305208987205</v>
      </c>
      <c r="AK68" s="36">
        <f t="shared" ref="AK68:AK71" si="40">(AI68-AH68)/AH68</f>
        <v>3.6200603109821246</v>
      </c>
      <c r="AL68" s="49">
        <f>kWh_in_MMBtu*(AI68-AH68)*Elec_source_E+(AG68-AF68)*Gas_source_E</f>
        <v>1.2070085681586882</v>
      </c>
      <c r="AM68" s="50">
        <f>(AI68-AH68)*Elec_emissions/1000+(AG68-AF68)*Gas_emissions</f>
        <v>172.25304553746423</v>
      </c>
      <c r="AX68" s="36" t="e">
        <f t="shared" ref="AX68:AX71" si="41">(AV68-AU68)/AU68</f>
        <v>#DIV/0!</v>
      </c>
      <c r="AY68" s="49">
        <f>kWh_in_MMBtu*(AV68-AU68)*Elec_source_E+(AT68-AS68)*Gas_source_E</f>
        <v>0</v>
      </c>
      <c r="AZ68" s="50">
        <f>(AV68-AU68)*Elec_emissions/1000+(AT68-AS68)*Gas_emissions</f>
        <v>0</v>
      </c>
      <c r="BK68" s="36" t="e">
        <f t="shared" ref="BK68:BK71" si="42">(BI68-BH68)/BH68</f>
        <v>#DIV/0!</v>
      </c>
      <c r="BL68" s="49">
        <f>kWh_in_MMBtu*(BI68-BH68)*Elec_source_E+(BG68-BF68)*Gas_source_E</f>
        <v>0</v>
      </c>
      <c r="BM68" s="50">
        <f>(BI68-BH68)*Elec_emissions/1000+(BG68-BF68)*Gas_emissions</f>
        <v>0</v>
      </c>
    </row>
    <row r="69" spans="2:65" x14ac:dyDescent="0.2">
      <c r="B69" s="16">
        <v>2</v>
      </c>
      <c r="C69" s="17" t="s">
        <v>23</v>
      </c>
      <c r="D69" s="18">
        <v>815</v>
      </c>
      <c r="E69" s="18">
        <v>509</v>
      </c>
      <c r="F69" s="30">
        <v>37.699253597003583</v>
      </c>
      <c r="G69" s="31">
        <v>29.314216542873215</v>
      </c>
      <c r="H69" s="31">
        <v>311.21548130633204</v>
      </c>
      <c r="I69" s="30">
        <v>535</v>
      </c>
      <c r="J69" s="37">
        <f t="shared" ref="J69:J71" si="43">(G69-F69)/F69</f>
        <v>-0.22241917953507781</v>
      </c>
      <c r="K69" s="38">
        <f t="shared" si="38"/>
        <v>0.7190661523466918</v>
      </c>
      <c r="L69" s="49">
        <f>kWh_in_MMBtu*(I69-H69)*Elec_source_E+(G69-F69)*Gas_source_E</f>
        <v>-6.7438839267919501</v>
      </c>
      <c r="M69" s="50">
        <f>(I69-H69)*Elec_emissions/1000+(G69-F69)*Gas_emissions</f>
        <v>-907.21775677657092</v>
      </c>
      <c r="O69" s="16">
        <v>2</v>
      </c>
      <c r="P69" s="17" t="s">
        <v>23</v>
      </c>
      <c r="Q69" s="18">
        <v>441</v>
      </c>
      <c r="R69" s="18">
        <v>188</v>
      </c>
      <c r="S69" s="30">
        <v>57.665806774677577</v>
      </c>
      <c r="T69" s="31">
        <v>48.972796428625458</v>
      </c>
      <c r="U69" s="31">
        <v>402.9515313131318</v>
      </c>
      <c r="V69" s="30">
        <v>849.20262830214767</v>
      </c>
      <c r="W69" s="37">
        <f t="shared" ref="W69:W71" si="44">(T69-S69)/S69</f>
        <v>-0.15074809201957487</v>
      </c>
      <c r="X69" s="38">
        <f t="shared" si="39"/>
        <v>1.1074560147092136</v>
      </c>
      <c r="Y69" s="49">
        <f>kWh_in_MMBtu*(V69-U69)*Elec_source_E+(T69-S69)*Gas_source_E</f>
        <v>-4.6978780424973836</v>
      </c>
      <c r="Z69" s="50">
        <f>(V69-U69)*Elec_emissions/1000+(T69-S69)*Gas_emissions</f>
        <v>-629.02342584763232</v>
      </c>
      <c r="AB69" s="16">
        <v>2</v>
      </c>
      <c r="AC69" s="17" t="s">
        <v>23</v>
      </c>
      <c r="AD69" s="18">
        <v>374</v>
      </c>
      <c r="AE69" s="18">
        <v>321</v>
      </c>
      <c r="AF69" s="30">
        <v>26.005446751512263</v>
      </c>
      <c r="AG69" s="31">
        <v>17.80078034810245</v>
      </c>
      <c r="AH69" s="31">
        <v>257.48844890359641</v>
      </c>
      <c r="AI69" s="30">
        <v>1157.0551692532076</v>
      </c>
      <c r="AJ69" s="37">
        <f t="shared" ref="AJ69:AJ71" si="45">(AG69-AF69)/AF69</f>
        <v>-0.31549799862341138</v>
      </c>
      <c r="AK69" s="38">
        <f t="shared" si="40"/>
        <v>3.493619710631791</v>
      </c>
      <c r="AL69" s="49">
        <f>kWh_in_MMBtu*(AI69-AH69)*Elec_source_E+(AG69-AF69)*Gas_source_E</f>
        <v>0.68755194318250012</v>
      </c>
      <c r="AM69" s="50">
        <f>(AI69-AH69)*Elec_emissions/1000+(AG69-AF69)*Gas_emissions</f>
        <v>101.88405008709196</v>
      </c>
      <c r="AX69" s="38" t="e">
        <f t="shared" si="41"/>
        <v>#DIV/0!</v>
      </c>
      <c r="AY69" s="49">
        <f>kWh_in_MMBtu*(AV69-AU69)*Elec_source_E+(AT69-AS69)*Gas_source_E</f>
        <v>0</v>
      </c>
      <c r="AZ69" s="50">
        <f>(AV69-AU69)*Elec_emissions/1000+(AT69-AS69)*Gas_emissions</f>
        <v>0</v>
      </c>
      <c r="BK69" s="38" t="e">
        <f t="shared" si="42"/>
        <v>#DIV/0!</v>
      </c>
      <c r="BL69" s="49">
        <f>kWh_in_MMBtu*(BI69-BH69)*Elec_source_E+(BG69-BF69)*Gas_source_E</f>
        <v>0</v>
      </c>
      <c r="BM69" s="50">
        <f>(BI69-BH69)*Elec_emissions/1000+(BG69-BF69)*Gas_emissions</f>
        <v>0</v>
      </c>
    </row>
    <row r="70" spans="2:65" x14ac:dyDescent="0.2">
      <c r="B70" s="16">
        <v>3</v>
      </c>
      <c r="C70" s="17" t="s">
        <v>24</v>
      </c>
      <c r="D70" s="18">
        <v>815</v>
      </c>
      <c r="E70" s="18">
        <v>620</v>
      </c>
      <c r="F70" s="30">
        <v>39.554386272900452</v>
      </c>
      <c r="G70" s="31">
        <v>30.706659582809316</v>
      </c>
      <c r="H70" s="31">
        <v>326.52553583991761</v>
      </c>
      <c r="I70" s="30">
        <v>684</v>
      </c>
      <c r="J70" s="37">
        <f t="shared" si="43"/>
        <v>-0.22368509598524353</v>
      </c>
      <c r="K70" s="38">
        <f t="shared" si="38"/>
        <v>1.094782566516751</v>
      </c>
      <c r="L70" s="49">
        <f>kWh_in_MMBtu*(I70-H70)*Elec_source_E+(G70-F70)*Gas_source_E</f>
        <v>-5.8169493513803392</v>
      </c>
      <c r="M70" s="50">
        <f>(I70-H70)*Elec_emissions/1000+(G70-F70)*Gas_emissions</f>
        <v>-780.84795255463712</v>
      </c>
      <c r="O70" s="16">
        <v>3</v>
      </c>
      <c r="P70" s="17" t="s">
        <v>24</v>
      </c>
      <c r="Q70" s="18">
        <v>441</v>
      </c>
      <c r="R70" s="18">
        <v>265</v>
      </c>
      <c r="S70" s="30">
        <v>57.378643600726058</v>
      </c>
      <c r="T70" s="31">
        <v>48.578326590375454</v>
      </c>
      <c r="U70" s="31">
        <v>414.58353712574348</v>
      </c>
      <c r="V70" s="30">
        <v>936.65500958498592</v>
      </c>
      <c r="W70" s="37">
        <f t="shared" si="44"/>
        <v>-0.153372691616559</v>
      </c>
      <c r="X70" s="38">
        <f t="shared" si="39"/>
        <v>1.2592672542636389</v>
      </c>
      <c r="Y70" s="49">
        <f>kWh_in_MMBtu*(V70-U70)*Elec_source_E+(T70-S70)*Gas_source_E</f>
        <v>-4.0031197326569385</v>
      </c>
      <c r="Z70" s="50">
        <f>(V70-U70)*Elec_emissions/1000+(T70-S70)*Gas_emissions</f>
        <v>-534.55467956580026</v>
      </c>
      <c r="AB70" s="16">
        <v>3</v>
      </c>
      <c r="AC70" s="17" t="s">
        <v>24</v>
      </c>
      <c r="AD70" s="18">
        <v>374</v>
      </c>
      <c r="AE70" s="18">
        <v>355</v>
      </c>
      <c r="AF70" s="30">
        <v>26.248954746495421</v>
      </c>
      <c r="AG70" s="31">
        <v>17.365837732090945</v>
      </c>
      <c r="AH70" s="31">
        <v>260.79209826035759</v>
      </c>
      <c r="AI70" s="30">
        <v>1185.4908911136586</v>
      </c>
      <c r="AJ70" s="37">
        <f t="shared" si="45"/>
        <v>-0.33841793321657843</v>
      </c>
      <c r="AK70" s="38">
        <f t="shared" si="40"/>
        <v>3.5457316345917156</v>
      </c>
      <c r="AL70" s="49">
        <f>kWh_in_MMBtu*(AI70-AH70)*Elec_source_E+(AG70-AF70)*Gas_source_E</f>
        <v>0.21710130946639694</v>
      </c>
      <c r="AM70" s="50">
        <f>(AI70-AH70)*Elec_emissions/1000+(AG70-AF70)*Gas_emissions</f>
        <v>38.693843691241682</v>
      </c>
      <c r="AX70" s="38" t="e">
        <f t="shared" si="41"/>
        <v>#DIV/0!</v>
      </c>
      <c r="AY70" s="49">
        <f>kWh_in_MMBtu*(AV70-AU70)*Elec_source_E+(AT70-AS70)*Gas_source_E</f>
        <v>0</v>
      </c>
      <c r="AZ70" s="50">
        <f>(AV70-AU70)*Elec_emissions/1000+(AT70-AS70)*Gas_emissions</f>
        <v>0</v>
      </c>
      <c r="BK70" s="38" t="e">
        <f t="shared" si="42"/>
        <v>#DIV/0!</v>
      </c>
      <c r="BL70" s="49">
        <f>kWh_in_MMBtu*(BI70-BH70)*Elec_source_E+(BG70-BF70)*Gas_source_E</f>
        <v>0</v>
      </c>
      <c r="BM70" s="50">
        <f>(BI70-BH70)*Elec_emissions/1000+(BG70-BF70)*Gas_emissions</f>
        <v>0</v>
      </c>
    </row>
    <row r="71" spans="2:65" x14ac:dyDescent="0.2">
      <c r="B71" s="19">
        <v>4</v>
      </c>
      <c r="C71" s="14" t="s">
        <v>25</v>
      </c>
      <c r="D71" s="13">
        <v>815</v>
      </c>
      <c r="E71" s="13">
        <v>809</v>
      </c>
      <c r="F71" s="39">
        <v>41.506800081580508</v>
      </c>
      <c r="G71" s="40">
        <v>31.762787335499528</v>
      </c>
      <c r="H71" s="40">
        <v>334.9408890680254</v>
      </c>
      <c r="I71" s="39">
        <v>1009</v>
      </c>
      <c r="J71" s="41">
        <f t="shared" si="43"/>
        <v>-0.23475702118518851</v>
      </c>
      <c r="K71" s="42">
        <f t="shared" si="38"/>
        <v>2.0124718508019348</v>
      </c>
      <c r="L71" s="51">
        <f>kWh_in_MMBtu*(I71-H71)*Elec_source_E+(G71-F71)*Gas_source_E</f>
        <v>-3.4045892062559595</v>
      </c>
      <c r="M71" s="52">
        <f>(I71-H71)*Elec_emissions/1000+(G71-F71)*Gas_emissions</f>
        <v>-452.28792637881293</v>
      </c>
      <c r="O71" s="19">
        <v>4</v>
      </c>
      <c r="P71" s="14" t="s">
        <v>25</v>
      </c>
      <c r="Q71" s="13">
        <v>441</v>
      </c>
      <c r="R71" s="13">
        <v>436</v>
      </c>
      <c r="S71" s="39">
        <v>54.416693739182989</v>
      </c>
      <c r="T71" s="40">
        <v>45.696558997890136</v>
      </c>
      <c r="U71" s="40">
        <v>397.4392851508382</v>
      </c>
      <c r="V71" s="39">
        <v>850.0522698817399</v>
      </c>
      <c r="W71" s="41">
        <f t="shared" si="44"/>
        <v>-0.16024741935054168</v>
      </c>
      <c r="X71" s="42">
        <f t="shared" si="39"/>
        <v>1.1388229640135441</v>
      </c>
      <c r="Y71" s="51">
        <f>kWh_in_MMBtu*(V71-U71)*Elec_source_E+(T71-S71)*Gas_source_E</f>
        <v>-4.6593341329169968</v>
      </c>
      <c r="Z71" s="52">
        <f>(V71-U71)*Elec_emissions/1000+(T71-S71)*Gas_emissions</f>
        <v>-623.76052717131813</v>
      </c>
      <c r="AB71" s="19">
        <v>4</v>
      </c>
      <c r="AC71" s="14" t="s">
        <v>25</v>
      </c>
      <c r="AD71" s="13">
        <v>374</v>
      </c>
      <c r="AE71" s="13">
        <v>373</v>
      </c>
      <c r="AF71" s="39">
        <v>26.416415001916494</v>
      </c>
      <c r="AG71" s="40">
        <v>15.4755904325442</v>
      </c>
      <c r="AH71" s="40">
        <v>261.88646362001941</v>
      </c>
      <c r="AI71" s="39">
        <v>1496.1591031398959</v>
      </c>
      <c r="AJ71" s="41">
        <f t="shared" si="45"/>
        <v>-0.41416765176419829</v>
      </c>
      <c r="AK71" s="42">
        <f t="shared" si="40"/>
        <v>4.7130066306547542</v>
      </c>
      <c r="AL71" s="51">
        <f>kWh_in_MMBtu*(AI71-AH71)*Elec_source_E+(AG71-AF71)*Gas_source_E</f>
        <v>1.2884553532658121</v>
      </c>
      <c r="AM71" s="52">
        <f>(AI71-AH71)*Elec_emissions/1000+(AG71-AF71)*Gas_emissions</f>
        <v>186.33120616417318</v>
      </c>
      <c r="AX71" s="42" t="e">
        <f t="shared" si="41"/>
        <v>#DIV/0!</v>
      </c>
      <c r="AY71" s="51">
        <f>kWh_in_MMBtu*(AV71-AU71)*Elec_source_E+(AT71-AS71)*Gas_source_E</f>
        <v>0</v>
      </c>
      <c r="AZ71" s="52">
        <f>(AV71-AU71)*Elec_emissions/1000+(AT71-AS71)*Gas_emissions</f>
        <v>0</v>
      </c>
      <c r="BK71" s="42" t="e">
        <f t="shared" si="42"/>
        <v>#DIV/0!</v>
      </c>
      <c r="BL71" s="51">
        <f>kWh_in_MMBtu*(BI71-BH71)*Elec_source_E+(BG71-BF71)*Gas_source_E</f>
        <v>0</v>
      </c>
      <c r="BM71" s="52">
        <f>(BI71-BH71)*Elec_emissions/1000+(BG71-BF71)*Gas_emissions</f>
        <v>0</v>
      </c>
    </row>
  </sheetData>
  <mergeCells count="21">
    <mergeCell ref="AF33:AI33"/>
    <mergeCell ref="AS33:AV33"/>
    <mergeCell ref="F48:I48"/>
    <mergeCell ref="S48:V48"/>
    <mergeCell ref="AF48:AI48"/>
    <mergeCell ref="F63:I63"/>
    <mergeCell ref="S63:V63"/>
    <mergeCell ref="AF63:AI63"/>
    <mergeCell ref="BF33:BI33"/>
    <mergeCell ref="F3:I3"/>
    <mergeCell ref="S3:V3"/>
    <mergeCell ref="AF3:AI3"/>
    <mergeCell ref="AS3:AV3"/>
    <mergeCell ref="BF3:BI3"/>
    <mergeCell ref="F18:I18"/>
    <mergeCell ref="S18:V18"/>
    <mergeCell ref="AF18:AI18"/>
    <mergeCell ref="AS18:AV18"/>
    <mergeCell ref="BF18:BI18"/>
    <mergeCell ref="F33:I33"/>
    <mergeCell ref="S33:V3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AA364D-4C8F-4912-85CD-CA71B552F08B}"/>
</file>

<file path=customXml/itemProps2.xml><?xml version="1.0" encoding="utf-8"?>
<ds:datastoreItem xmlns:ds="http://schemas.openxmlformats.org/officeDocument/2006/customXml" ds:itemID="{4B7F9320-D114-4787-A11D-02D5B72CC379}"/>
</file>

<file path=customXml/itemProps3.xml><?xml version="1.0" encoding="utf-8"?>
<ds:datastoreItem xmlns:ds="http://schemas.openxmlformats.org/officeDocument/2006/customXml" ds:itemID="{F578E81E-D190-49F6-A9F8-87FE30F0D8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0 vs Int 5</vt:lpstr>
      <vt:lpstr>Report Tables</vt:lpstr>
      <vt:lpstr>90% Summary</vt:lpstr>
      <vt:lpstr>92% Summary</vt:lpstr>
      <vt:lpstr>95% Summary</vt:lpstr>
      <vt:lpstr>98% Summary</vt:lpstr>
      <vt:lpstr>Scenario 0</vt:lpstr>
      <vt:lpstr>Scenario 1</vt:lpstr>
      <vt:lpstr>Scenario 2</vt:lpstr>
      <vt:lpstr>Scenario 3</vt:lpstr>
      <vt:lpstr>Scenario 4</vt:lpstr>
      <vt:lpstr>Scenario 5</vt:lpstr>
      <vt:lpstr>Scenario 6</vt:lpstr>
      <vt:lpstr>Scenario 7</vt:lpstr>
      <vt:lpstr>Scenario 8</vt:lpstr>
      <vt:lpstr>Scenario 9</vt:lpstr>
      <vt:lpstr>Scenario 10</vt:lpstr>
      <vt:lpstr>Scenario 11</vt:lpstr>
      <vt:lpstr>Scenario 12</vt:lpstr>
      <vt:lpstr>Scenario 13</vt:lpstr>
      <vt:lpstr>Scenario 14</vt:lpstr>
      <vt:lpstr>Scenario 15</vt:lpstr>
      <vt:lpstr>Scenario 16</vt:lpstr>
      <vt:lpstr>Scenario 17</vt:lpstr>
      <vt:lpstr>Scenario 18</vt:lpstr>
      <vt:lpstr>Scenario 19</vt:lpstr>
      <vt:lpstr>Scenario 20</vt:lpstr>
      <vt:lpstr>Scenario 21</vt:lpstr>
      <vt:lpstr>Scenario 22</vt:lpstr>
      <vt:lpstr>Scenario 23</vt:lpstr>
      <vt:lpstr>Scenario 24</vt:lpstr>
      <vt:lpstr>Scenario 25</vt:lpstr>
      <vt:lpstr>Scenario 26</vt:lpstr>
      <vt:lpstr>Scenario 27</vt:lpstr>
      <vt:lpstr>number_NWGF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Schroeder</dc:creator>
  <cp:lastModifiedBy>David Schroeder</cp:lastModifiedBy>
  <dcterms:created xsi:type="dcterms:W3CDTF">2015-05-03T19:51:11Z</dcterms:created>
  <dcterms:modified xsi:type="dcterms:W3CDTF">2015-07-07T04:23:12Z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